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5600" windowHeight="7560" tabRatio="732"/>
  </bookViews>
  <sheets>
    <sheet name="IDENTIFICATION 3 ANS" sheetId="1" r:id="rId1"/>
    <sheet name="COMPPROB3ANS" sheetId="9" r:id="rId2"/>
    <sheet name="COMMHABSOCJEUX3ANS" sheetId="10" r:id="rId3"/>
  </sheets>
  <definedNames>
    <definedName name="_xlnm.Print_Area" localSheetId="2">COMMHABSOCJEUX3ANS!$A$1:$E$41</definedName>
    <definedName name="_xlnm.Print_Area" localSheetId="1">COMPPROB3ANS!$A$1:$L$24</definedName>
    <definedName name="_xlnm.Print_Area" localSheetId="0">'IDENTIFICATION 3 ANS'!$A$1:$E$23</definedName>
  </definedNames>
  <calcPr calcId="145621"/>
</workbook>
</file>

<file path=xl/calcChain.xml><?xml version="1.0" encoding="utf-8"?>
<calcChain xmlns="http://schemas.openxmlformats.org/spreadsheetml/2006/main">
  <c r="S16" i="9" l="1"/>
  <c r="S15" i="9"/>
  <c r="S14" i="9"/>
  <c r="S13" i="9"/>
  <c r="S12" i="9"/>
  <c r="S11" i="9"/>
  <c r="S10" i="9"/>
  <c r="S9" i="9"/>
  <c r="R16" i="9"/>
  <c r="R15" i="9"/>
  <c r="R14" i="9"/>
  <c r="R13" i="9"/>
  <c r="R12" i="9"/>
  <c r="R11" i="9"/>
  <c r="R10" i="9"/>
  <c r="R9" i="9"/>
  <c r="S8" i="9"/>
  <c r="R8" i="9"/>
  <c r="M16" i="9"/>
  <c r="M15" i="9"/>
  <c r="M14" i="9"/>
  <c r="M13" i="9"/>
  <c r="M12" i="9"/>
  <c r="M11" i="9"/>
  <c r="M10" i="9"/>
  <c r="M9" i="9"/>
  <c r="N16" i="9"/>
  <c r="N15" i="9"/>
  <c r="N14" i="9"/>
  <c r="N13" i="9"/>
  <c r="N12" i="9"/>
  <c r="N11" i="9"/>
  <c r="N10" i="9"/>
  <c r="N9" i="9"/>
  <c r="O16" i="9"/>
  <c r="O15" i="9"/>
  <c r="O14" i="9"/>
  <c r="O13" i="9"/>
  <c r="O12" i="9"/>
  <c r="O11" i="9"/>
  <c r="O10" i="9"/>
  <c r="O9" i="9"/>
  <c r="O8" i="9"/>
  <c r="N8" i="9"/>
  <c r="E13" i="1" l="1"/>
  <c r="F13" i="1"/>
  <c r="C22" i="1"/>
  <c r="E22" i="1" s="1"/>
  <c r="D22" i="1" l="1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18" i="10"/>
  <c r="E10" i="10"/>
  <c r="E9" i="10"/>
  <c r="E8" i="10"/>
  <c r="G35" i="10" l="1"/>
  <c r="G34" i="10"/>
  <c r="G33" i="10"/>
  <c r="G32" i="10"/>
  <c r="G31" i="10"/>
  <c r="G30" i="10"/>
  <c r="G29" i="10"/>
  <c r="G28" i="10"/>
  <c r="G27" i="10"/>
  <c r="G26" i="10"/>
  <c r="G25" i="10"/>
  <c r="G24" i="10"/>
  <c r="G23" i="10"/>
  <c r="E17" i="10"/>
  <c r="E22" i="10"/>
  <c r="E21" i="10"/>
  <c r="E20" i="10"/>
  <c r="E19" i="10"/>
  <c r="E16" i="10"/>
  <c r="E15" i="10"/>
  <c r="E14" i="10"/>
  <c r="E13" i="10"/>
  <c r="E12" i="10"/>
  <c r="E11" i="10"/>
  <c r="B7" i="1" l="1"/>
  <c r="G22" i="10" l="1"/>
  <c r="G21" i="10"/>
  <c r="G20" i="10"/>
  <c r="G19" i="10"/>
  <c r="G18" i="10"/>
  <c r="G17" i="10"/>
  <c r="G16" i="10"/>
  <c r="G15" i="10"/>
  <c r="G14" i="10"/>
  <c r="G13" i="10"/>
  <c r="G12" i="10"/>
  <c r="G11" i="10"/>
  <c r="G9" i="10"/>
  <c r="G8" i="10"/>
  <c r="G10" i="10"/>
  <c r="D37" i="10" l="1"/>
  <c r="G8" i="9"/>
  <c r="Q16" i="9"/>
  <c r="L16" i="9"/>
  <c r="G16" i="9"/>
  <c r="Q15" i="9"/>
  <c r="L15" i="9"/>
  <c r="G15" i="9"/>
  <c r="Q14" i="9"/>
  <c r="L14" i="9"/>
  <c r="G14" i="9"/>
  <c r="Q13" i="9"/>
  <c r="L13" i="9"/>
  <c r="G13" i="9"/>
  <c r="Q12" i="9"/>
  <c r="L12" i="9"/>
  <c r="G12" i="9"/>
  <c r="Q11" i="9"/>
  <c r="L11" i="9"/>
  <c r="G11" i="9"/>
  <c r="Q10" i="9"/>
  <c r="L10" i="9"/>
  <c r="G10" i="9"/>
  <c r="Q9" i="9"/>
  <c r="L9" i="9"/>
  <c r="G9" i="9"/>
  <c r="Q8" i="9"/>
  <c r="M8" i="9"/>
  <c r="L8" i="9"/>
  <c r="C23" i="1" l="1"/>
  <c r="E14" i="1"/>
  <c r="P8" i="9"/>
  <c r="P9" i="9"/>
  <c r="P11" i="9"/>
  <c r="P12" i="9"/>
  <c r="P13" i="9"/>
  <c r="P14" i="9"/>
  <c r="P15" i="9"/>
  <c r="P16" i="9"/>
  <c r="P10" i="9"/>
  <c r="T12" i="9"/>
  <c r="T13" i="9"/>
  <c r="T11" i="9"/>
  <c r="T8" i="9"/>
  <c r="T9" i="9"/>
  <c r="T10" i="9"/>
  <c r="T14" i="9"/>
  <c r="T15" i="9"/>
  <c r="T16" i="9"/>
  <c r="F14" i="1" l="1"/>
  <c r="E23" i="1"/>
  <c r="D23" i="1"/>
  <c r="F18" i="9"/>
  <c r="K18" i="9"/>
  <c r="C21" i="1" l="1"/>
  <c r="E12" i="1"/>
  <c r="F12" i="1" l="1"/>
  <c r="F15" i="1" s="1"/>
  <c r="A18" i="1" s="1"/>
  <c r="E15" i="1"/>
  <c r="D21" i="1"/>
  <c r="E21" i="1"/>
</calcChain>
</file>

<file path=xl/sharedStrings.xml><?xml version="1.0" encoding="utf-8"?>
<sst xmlns="http://schemas.openxmlformats.org/spreadsheetml/2006/main" count="560" uniqueCount="112">
  <si>
    <t>Total Impact</t>
  </si>
  <si>
    <t>Nom de l'usager:</t>
  </si>
  <si>
    <t>Évaluateur/trice:</t>
  </si>
  <si>
    <t>Date évaluation:</t>
  </si>
  <si>
    <t>Âge chronologique:</t>
  </si>
  <si>
    <t>Évaluation</t>
  </si>
  <si>
    <t>Fréquence</t>
  </si>
  <si>
    <t>Impact</t>
  </si>
  <si>
    <t>F1</t>
  </si>
  <si>
    <t>F2</t>
  </si>
  <si>
    <t>F3</t>
  </si>
  <si>
    <t>I1</t>
  </si>
  <si>
    <t>I2</t>
  </si>
  <si>
    <t>I3</t>
  </si>
  <si>
    <t>2 à 6 heures</t>
  </si>
  <si>
    <t>6 à 12 heures</t>
  </si>
  <si>
    <t>1- Comportements stéréotypés</t>
  </si>
  <si>
    <t>2- Comportements sexuels aberrants</t>
  </si>
  <si>
    <t>3- Comportements sociaux perturbateurs</t>
  </si>
  <si>
    <t>4- Comportements agressifs d’ordre physique envers autrui</t>
  </si>
  <si>
    <t>5- Comportements sociaux offensants</t>
  </si>
  <si>
    <t>6- Comportements de retrait</t>
  </si>
  <si>
    <t>7- Comportements destructeurs envers les objets</t>
  </si>
  <si>
    <t>8- Comportements d’automutilation</t>
  </si>
  <si>
    <t>9- Comportements de non-coopération et de provocation</t>
  </si>
  <si>
    <t>COMPORTEMENTS PROBLÉMATIQUES</t>
  </si>
  <si>
    <t>Date de naissance:</t>
  </si>
  <si>
    <t>Total fréquence</t>
  </si>
  <si>
    <t>SOUTIEN</t>
  </si>
  <si>
    <t>1 - Répond à une interaction verbale ou non verbale en dirigeant son regard vers le visage de son partenaire de communication.</t>
  </si>
  <si>
    <t>3 - Effectue un choix entre 2 objets.</t>
  </si>
  <si>
    <t>2 - Initie une interaction verbale ou non verbale en dirigeant son regard vers le visage de son partenaire de communication.</t>
  </si>
  <si>
    <r>
      <t xml:space="preserve">4 - Suite à la question « </t>
    </r>
    <r>
      <rPr>
        <i/>
        <sz val="10"/>
        <color theme="1"/>
        <rFont val="Arial"/>
        <family val="2"/>
      </rPr>
      <t>Qu’est-ce que tu veux?</t>
    </r>
    <r>
      <rPr>
        <sz val="10"/>
        <color theme="1"/>
        <rFont val="Arial"/>
        <family val="2"/>
      </rPr>
      <t xml:space="preserve"> » il peut indiquer OU nommer l’objet.</t>
    </r>
  </si>
  <si>
    <t>5 - Demande de récurrence (encore).</t>
  </si>
  <si>
    <t>8 - Dirige son regard vers l’objet, l’image ou la personne pointé par le partenaire de communication.</t>
  </si>
  <si>
    <r>
      <t>9 - Répond à la consigne «</t>
    </r>
    <r>
      <rPr>
        <i/>
        <sz val="10"/>
        <color theme="1"/>
        <rFont val="Arial"/>
        <family val="2"/>
      </rPr>
      <t>Viens</t>
    </r>
    <r>
      <rPr>
        <sz val="10"/>
        <color theme="1"/>
        <rFont val="Arial"/>
        <family val="2"/>
      </rPr>
      <t xml:space="preserve"> ».</t>
    </r>
  </si>
  <si>
    <t>10 - S’assoit sur demande.</t>
  </si>
  <si>
    <t>11 - Alterne son regard, à un minimum de 1 reprise, entre un objet et le visage de son partenaire de communication lors d’une interaction initiée par ce dernier.</t>
  </si>
  <si>
    <t>12 - Donne un objet sur demande.</t>
  </si>
  <si>
    <t>13 -  Imite des mouvements de motricité globale en position assise.</t>
  </si>
  <si>
    <t>14 - Imite des actions avec des jouets.</t>
  </si>
  <si>
    <r>
      <t xml:space="preserve">15 - Répond « </t>
    </r>
    <r>
      <rPr>
        <i/>
        <sz val="10"/>
        <color theme="1"/>
        <rFont val="Arial"/>
        <family val="2"/>
      </rPr>
      <t>oui</t>
    </r>
    <r>
      <rPr>
        <sz val="10"/>
        <color theme="1"/>
        <rFont val="Arial"/>
        <family val="2"/>
      </rPr>
      <t xml:space="preserve"> » ou « </t>
    </r>
    <r>
      <rPr>
        <i/>
        <sz val="10"/>
        <color theme="1"/>
        <rFont val="Arial"/>
        <family val="2"/>
      </rPr>
      <t>non</t>
    </r>
    <r>
      <rPr>
        <sz val="10"/>
        <color theme="1"/>
        <rFont val="Arial"/>
        <family val="2"/>
      </rPr>
      <t xml:space="preserve"> » suite à la question « </t>
    </r>
    <r>
      <rPr>
        <i/>
        <sz val="10"/>
        <color theme="1"/>
        <rFont val="Arial"/>
        <family val="2"/>
      </rPr>
      <t>Veux-tu?</t>
    </r>
    <r>
      <rPr>
        <sz val="10"/>
        <color theme="1"/>
        <rFont val="Arial"/>
        <family val="2"/>
      </rPr>
      <t xml:space="preserve"> ».</t>
    </r>
  </si>
  <si>
    <t>16 - Demande de l'aide.</t>
  </si>
  <si>
    <t xml:space="preserve">OUI
Atteint </t>
  </si>
  <si>
    <t>NON-
atteint</t>
  </si>
  <si>
    <t>0-5</t>
  </si>
  <si>
    <t>17-22</t>
  </si>
  <si>
    <t>6-11</t>
  </si>
  <si>
    <t>ADAPTÉ</t>
  </si>
  <si>
    <t>LÉGER</t>
  </si>
  <si>
    <t>MODÉRÉ</t>
  </si>
  <si>
    <t>SÉVÈRE</t>
  </si>
  <si>
    <t>COMPILATEUR DE L'OUTIL DE DÉTERMINATION DE L'INTENSITÉ DE SERVICE</t>
  </si>
  <si>
    <t>GRILLE D'OBSERVATION DE LA COMMUNICATION, 
HABILETÉS SOCIALES ET JEUX</t>
  </si>
  <si>
    <t xml:space="preserve">COMPORTEMENTAL </t>
  </si>
  <si>
    <t>COMMUNICATION, HABILETÉS SOCIALES ET JEUX</t>
  </si>
  <si>
    <t>3 ANS</t>
  </si>
  <si>
    <t>6 - Communique un refus.</t>
  </si>
  <si>
    <t>7 - Répond à son nom.</t>
  </si>
  <si>
    <t xml:space="preserve">17- Fait des actions symboliques, SANS consignes. </t>
  </si>
  <si>
    <t>19- Répond à son nom lorsqu’un pair l’appelle.</t>
  </si>
  <si>
    <t xml:space="preserve">20- Retourne de l’information sur sa famille, sur un événement ou un centre d’intérêt. </t>
  </si>
  <si>
    <t>21- Pose des questions au partenaire de communication par rapport à sa famille, un événement ou un centre d’intérêt.</t>
  </si>
  <si>
    <t xml:space="preserve">22-  Interprète les émotions de base : content, triste, fâché sur une image. </t>
  </si>
  <si>
    <t xml:space="preserve">23- Associe l’information environnementale démontrant un contexte et les composantes non verbales démontrant une émotion, afin d’en arriver à une interprétation de la situation. </t>
  </si>
  <si>
    <t>24- Associe différentes informations environnementales afin d’identifier un contexte sur une image.</t>
  </si>
  <si>
    <t>25- Tour de rôle avec un partenaire, jeu structuré.</t>
  </si>
  <si>
    <t xml:space="preserve">26- Demande un objet convoité à un pair. </t>
  </si>
  <si>
    <t>27- Demande d’être inclus dans un jeu amorcé.</t>
  </si>
  <si>
    <t>28- Participe à une activité structurée proposée par l’adulte.</t>
  </si>
  <si>
    <t>18- S’occupe seul, de façon fonctionnelle, pendant 5 minutes consécutives.</t>
  </si>
  <si>
    <t xml:space="preserve">OBSERVATION DES 28 ITEMS: </t>
  </si>
  <si>
    <t>AUTONOMIE (score obtenu au PEP-3)</t>
  </si>
  <si>
    <t>Numéro DOSSIER:</t>
  </si>
  <si>
    <t>Besoin d'intensité</t>
  </si>
  <si>
    <t>Échelle</t>
  </si>
  <si>
    <t>Comportemental</t>
  </si>
  <si>
    <t>Autonomie</t>
  </si>
  <si>
    <t>Communcation, habileté sociale et jeux</t>
  </si>
  <si>
    <t>total cote</t>
  </si>
  <si>
    <t>0-2</t>
  </si>
  <si>
    <t>faible</t>
  </si>
  <si>
    <t>0-4</t>
  </si>
  <si>
    <t>moyen</t>
  </si>
  <si>
    <t>élevé</t>
  </si>
  <si>
    <t>5-14</t>
  </si>
  <si>
    <t>15 et plus</t>
  </si>
  <si>
    <t>important</t>
  </si>
  <si>
    <t>très élevé</t>
  </si>
  <si>
    <t>total points</t>
  </si>
  <si>
    <t>MAX:</t>
  </si>
  <si>
    <t xml:space="preserve">Pondération </t>
  </si>
  <si>
    <t>(si atteint la valeur est à 0)</t>
  </si>
  <si>
    <t>TOTAL</t>
  </si>
  <si>
    <t>0-4 points</t>
  </si>
  <si>
    <t>5-14 points</t>
  </si>
  <si>
    <t>15 points et plus</t>
  </si>
  <si>
    <t xml:space="preserve"> </t>
  </si>
  <si>
    <t xml:space="preserve">Barème 3 ans </t>
  </si>
  <si>
    <t>0-62 points</t>
  </si>
  <si>
    <t>RÉSULTAT FINAL Communication, habiletés sociales et jeux</t>
  </si>
  <si>
    <t>RechercheV D/E22:</t>
  </si>
  <si>
    <t>Recherche V E13:</t>
  </si>
  <si>
    <t>Recherche V D21:</t>
  </si>
  <si>
    <t>Recherche V D23</t>
  </si>
  <si>
    <t>5-16 points</t>
  </si>
  <si>
    <t>17-29 points</t>
  </si>
  <si>
    <t>30-50 points</t>
  </si>
  <si>
    <t>51-62 points</t>
  </si>
  <si>
    <t xml:space="preserve"> 51-62 points</t>
  </si>
  <si>
    <t>15-45</t>
  </si>
  <si>
    <t>RÉSULTAT FINAL, comportements problématiques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</si>
</sst>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strike/>
      <sz val="10"/>
      <color theme="1"/>
      <name val="Arial"/>
      <family val="2"/>
    </font>
    <font>
      <sz val="6"/>
      <color theme="8" tint="0.79998168889431442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8"/>
      <name val="Arial"/>
      <family val="2"/>
    </font>
    <font>
      <sz val="10"/>
      <color theme="0" tint="-0.499984740745262"/>
      <name val="Arial"/>
      <family val="2"/>
    </font>
    <font>
      <sz val="10"/>
      <color rgb="FFD1E1D8"/>
      <name val="Arial"/>
      <family val="2"/>
    </font>
    <font>
      <sz val="9"/>
      <color theme="1"/>
      <name val="Arial"/>
      <family val="2"/>
    </font>
    <font>
      <sz val="10"/>
      <color theme="8" tint="0.79998168889431442"/>
      <name val="Arial"/>
      <family val="2"/>
    </font>
    <font>
      <b/>
      <sz val="26"/>
      <color theme="8" tint="0.79998168889431442"/>
      <name val="Arial"/>
      <family val="2"/>
    </font>
    <font>
      <b/>
      <sz val="10"/>
      <color theme="8" tint="0.79998168889431442"/>
      <name val="Arial"/>
      <family val="2"/>
    </font>
    <font>
      <b/>
      <sz val="10"/>
      <color theme="0" tint="-0.249977111117893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1B5A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1E1D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3" fillId="4" borderId="10" applyNumberFormat="0" applyFont="0" applyAlignment="0" applyProtection="0"/>
  </cellStyleXfs>
  <cellXfs count="274">
    <xf numFmtId="0" fontId="0" fillId="0" borderId="0" xfId="0"/>
    <xf numFmtId="0" fontId="7" fillId="0" borderId="0" xfId="0" applyFont="1"/>
    <xf numFmtId="0" fontId="7" fillId="0" borderId="0" xfId="0" applyFont="1" applyProtection="1"/>
    <xf numFmtId="0" fontId="7" fillId="0" borderId="0" xfId="0" applyFont="1" applyAlignment="1" applyProtection="1">
      <alignment wrapText="1"/>
    </xf>
    <xf numFmtId="0" fontId="7" fillId="0" borderId="0" xfId="0" applyFont="1" applyAlignment="1" applyProtection="1">
      <alignment vertical="top"/>
    </xf>
    <xf numFmtId="0" fontId="8" fillId="0" borderId="0" xfId="0" applyFont="1" applyFill="1" applyAlignment="1" applyProtection="1">
      <alignment vertical="top"/>
    </xf>
    <xf numFmtId="0" fontId="9" fillId="0" borderId="0" xfId="0" applyFont="1" applyAlignment="1" applyProtection="1">
      <alignment vertical="top"/>
    </xf>
    <xf numFmtId="0" fontId="10" fillId="0" borderId="0" xfId="0" applyFont="1"/>
    <xf numFmtId="0" fontId="10" fillId="0" borderId="0" xfId="0" applyFont="1" applyBorder="1"/>
    <xf numFmtId="0" fontId="10" fillId="0" borderId="0" xfId="0" quotePrefix="1" applyFont="1" applyBorder="1" applyAlignment="1"/>
    <xf numFmtId="0" fontId="10" fillId="0" borderId="0" xfId="0" applyFont="1" applyBorder="1" applyAlignment="1">
      <alignment horizontal="left"/>
    </xf>
    <xf numFmtId="0" fontId="10" fillId="0" borderId="0" xfId="0" applyFont="1" applyFill="1" applyBorder="1"/>
    <xf numFmtId="0" fontId="10" fillId="0" borderId="0" xfId="0" applyFont="1" applyAlignment="1"/>
    <xf numFmtId="0" fontId="1" fillId="0" borderId="0" xfId="0" applyFont="1" applyAlignment="1" applyProtection="1">
      <alignment vertical="top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Fill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7" fillId="0" borderId="0" xfId="0" applyFont="1" applyAlignment="1">
      <alignment wrapText="1"/>
    </xf>
    <xf numFmtId="0" fontId="10" fillId="0" borderId="0" xfId="0" applyFont="1" applyFill="1" applyBorder="1" applyAlignment="1">
      <alignment horizontal="right"/>
    </xf>
    <xf numFmtId="0" fontId="7" fillId="0" borderId="0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Border="1" applyAlignment="1" applyProtection="1">
      <alignment vertical="center" wrapText="1"/>
    </xf>
    <xf numFmtId="0" fontId="1" fillId="0" borderId="0" xfId="0" applyFont="1"/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4" fillId="0" borderId="0" xfId="0" applyFont="1"/>
    <xf numFmtId="0" fontId="7" fillId="0" borderId="0" xfId="0" applyFont="1" applyBorder="1" applyAlignment="1" applyProtection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quotePrefix="1" applyFont="1" applyBorder="1" applyAlignment="1">
      <alignment horizontal="right"/>
    </xf>
    <xf numFmtId="0" fontId="10" fillId="0" borderId="0" xfId="0" applyFont="1" applyAlignment="1">
      <alignment horizontal="right"/>
    </xf>
    <xf numFmtId="0" fontId="7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49" fontId="1" fillId="0" borderId="0" xfId="0" applyNumberFormat="1" applyFont="1" applyAlignment="1" applyProtection="1">
      <alignment vertical="center"/>
    </xf>
    <xf numFmtId="0" fontId="7" fillId="3" borderId="11" xfId="0" applyFont="1" applyFill="1" applyBorder="1" applyAlignment="1" applyProtection="1">
      <alignment horizontal="center" vertical="center"/>
    </xf>
    <xf numFmtId="0" fontId="1" fillId="0" borderId="0" xfId="0" applyFont="1" applyFill="1"/>
    <xf numFmtId="0" fontId="10" fillId="2" borderId="0" xfId="0" applyFont="1" applyFill="1" applyBorder="1"/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8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vertical="top"/>
    </xf>
    <xf numFmtId="0" fontId="7" fillId="3" borderId="0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vertical="center"/>
    </xf>
    <xf numFmtId="0" fontId="0" fillId="3" borderId="0" xfId="0" applyFill="1" applyBorder="1" applyAlignment="1" applyProtection="1">
      <alignment vertical="center" wrapText="1"/>
    </xf>
    <xf numFmtId="0" fontId="7" fillId="3" borderId="0" xfId="0" applyFont="1" applyFill="1" applyBorder="1" applyAlignment="1" applyProtection="1">
      <alignment vertical="center" wrapText="1"/>
    </xf>
    <xf numFmtId="0" fontId="7" fillId="3" borderId="0" xfId="0" applyFont="1" applyFill="1" applyBorder="1" applyAlignment="1" applyProtection="1">
      <alignment horizontal="center" vertical="center"/>
    </xf>
    <xf numFmtId="0" fontId="19" fillId="3" borderId="0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Alignment="1" applyProtection="1">
      <alignment vertical="center"/>
    </xf>
    <xf numFmtId="0" fontId="7" fillId="3" borderId="6" xfId="0" applyFont="1" applyFill="1" applyBorder="1" applyAlignment="1" applyProtection="1">
      <alignment vertical="center" wrapText="1"/>
    </xf>
    <xf numFmtId="0" fontId="19" fillId="3" borderId="7" xfId="0" applyFont="1" applyFill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vertical="center"/>
    </xf>
    <xf numFmtId="0" fontId="7" fillId="3" borderId="1" xfId="0" applyFont="1" applyFill="1" applyBorder="1" applyAlignment="1" applyProtection="1">
      <alignment vertical="center"/>
    </xf>
    <xf numFmtId="0" fontId="8" fillId="3" borderId="1" xfId="0" applyFont="1" applyFill="1" applyBorder="1" applyAlignment="1" applyProtection="1">
      <alignment vertical="center"/>
    </xf>
    <xf numFmtId="0" fontId="7" fillId="3" borderId="15" xfId="0" applyFont="1" applyFill="1" applyBorder="1" applyAlignment="1" applyProtection="1">
      <alignment vertical="center"/>
    </xf>
    <xf numFmtId="0" fontId="7" fillId="0" borderId="0" xfId="0" applyFont="1" applyFill="1" applyAlignment="1">
      <alignment horizontal="left" vertical="center"/>
    </xf>
    <xf numFmtId="0" fontId="10" fillId="0" borderId="0" xfId="0" quotePrefix="1" applyFont="1" applyAlignment="1">
      <alignment vertical="top" wrapText="1"/>
    </xf>
    <xf numFmtId="0" fontId="14" fillId="0" borderId="0" xfId="0" applyFont="1" applyFill="1" applyBorder="1" applyAlignment="1" applyProtection="1">
      <alignment vertical="center" wrapText="1"/>
    </xf>
    <xf numFmtId="0" fontId="7" fillId="0" borderId="0" xfId="0" applyFont="1" applyFill="1"/>
    <xf numFmtId="0" fontId="7" fillId="0" borderId="0" xfId="0" applyFont="1" applyFill="1" applyBorder="1"/>
    <xf numFmtId="0" fontId="20" fillId="3" borderId="6" xfId="0" applyFont="1" applyFill="1" applyBorder="1" applyAlignment="1" applyProtection="1">
      <alignment horizontal="left" vertical="center" wrapText="1" indent="1"/>
    </xf>
    <xf numFmtId="0" fontId="20" fillId="3" borderId="0" xfId="0" applyFont="1" applyFill="1" applyBorder="1" applyAlignment="1" applyProtection="1">
      <alignment horizontal="left" vertical="center" wrapText="1" indent="1"/>
    </xf>
    <xf numFmtId="0" fontId="20" fillId="3" borderId="7" xfId="0" applyFont="1" applyFill="1" applyBorder="1" applyAlignment="1" applyProtection="1">
      <alignment horizontal="left" vertical="center" wrapText="1" indent="1"/>
    </xf>
    <xf numFmtId="0" fontId="1" fillId="3" borderId="13" xfId="0" applyFont="1" applyFill="1" applyBorder="1" applyAlignment="1" applyProtection="1">
      <alignment horizontal="left" vertical="center" indent="1"/>
    </xf>
    <xf numFmtId="0" fontId="1" fillId="3" borderId="13" xfId="0" applyFont="1" applyFill="1" applyBorder="1" applyAlignment="1" applyProtection="1">
      <alignment horizontal="left" vertical="center" wrapText="1" indent="1"/>
    </xf>
    <xf numFmtId="0" fontId="14" fillId="3" borderId="14" xfId="0" applyFont="1" applyFill="1" applyBorder="1" applyAlignment="1" applyProtection="1">
      <alignment horizontal="left" vertical="center" indent="1"/>
    </xf>
    <xf numFmtId="0" fontId="20" fillId="10" borderId="6" xfId="0" applyFont="1" applyFill="1" applyBorder="1" applyAlignment="1" applyProtection="1">
      <alignment horizontal="center" vertical="center" wrapText="1"/>
    </xf>
    <xf numFmtId="0" fontId="20" fillId="10" borderId="0" xfId="0" applyFont="1" applyFill="1" applyBorder="1" applyAlignment="1" applyProtection="1">
      <alignment horizontal="center" vertical="center" wrapText="1"/>
    </xf>
    <xf numFmtId="0" fontId="20" fillId="10" borderId="7" xfId="0" applyFont="1" applyFill="1" applyBorder="1" applyAlignment="1" applyProtection="1">
      <alignment horizontal="center" vertical="center" wrapText="1"/>
    </xf>
    <xf numFmtId="0" fontId="16" fillId="10" borderId="7" xfId="0" applyFont="1" applyFill="1" applyBorder="1" applyAlignment="1" applyProtection="1">
      <alignment vertical="center" wrapText="1"/>
    </xf>
    <xf numFmtId="0" fontId="16" fillId="10" borderId="6" xfId="0" applyFont="1" applyFill="1" applyBorder="1" applyAlignment="1" applyProtection="1">
      <alignment vertical="center" wrapText="1"/>
    </xf>
    <xf numFmtId="0" fontId="16" fillId="10" borderId="0" xfId="0" applyFont="1" applyFill="1" applyBorder="1" applyAlignment="1" applyProtection="1">
      <alignment vertical="center" wrapText="1"/>
    </xf>
    <xf numFmtId="0" fontId="1" fillId="10" borderId="11" xfId="0" applyFont="1" applyFill="1" applyBorder="1" applyAlignment="1" applyProtection="1">
      <alignment horizontal="center" vertical="center"/>
      <protection locked="0"/>
    </xf>
    <xf numFmtId="0" fontId="1" fillId="12" borderId="11" xfId="0" applyFont="1" applyFill="1" applyBorder="1" applyAlignment="1" applyProtection="1">
      <alignment horizontal="left" vertical="center"/>
    </xf>
    <xf numFmtId="0" fontId="1" fillId="9" borderId="11" xfId="0" applyFont="1" applyFill="1" applyBorder="1" applyAlignment="1" applyProtection="1">
      <alignment horizontal="left" vertical="center"/>
    </xf>
    <xf numFmtId="0" fontId="1" fillId="11" borderId="11" xfId="0" applyFont="1" applyFill="1" applyBorder="1" applyAlignment="1" applyProtection="1">
      <alignment horizontal="left" vertical="center"/>
    </xf>
    <xf numFmtId="49" fontId="1" fillId="12" borderId="11" xfId="0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/>
    <xf numFmtId="0" fontId="1" fillId="0" borderId="0" xfId="0" applyFont="1" applyFill="1" applyBorder="1" applyAlignment="1" applyProtection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vertical="center"/>
    </xf>
    <xf numFmtId="0" fontId="10" fillId="5" borderId="0" xfId="0" applyFont="1" applyFill="1" applyBorder="1"/>
    <xf numFmtId="0" fontId="1" fillId="0" borderId="0" xfId="0" applyFont="1" applyFill="1" applyBorder="1" applyAlignment="1">
      <alignment horizontal="left"/>
    </xf>
    <xf numFmtId="0" fontId="14" fillId="0" borderId="0" xfId="0" applyFont="1" applyFill="1" applyBorder="1"/>
    <xf numFmtId="1" fontId="28" fillId="2" borderId="0" xfId="0" applyNumberFormat="1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15" borderId="0" xfId="0" applyFont="1" applyFill="1" applyAlignment="1">
      <alignment horizontal="left" vertical="center"/>
    </xf>
    <xf numFmtId="0" fontId="1" fillId="3" borderId="0" xfId="0" applyFont="1" applyFill="1" applyAlignment="1" applyProtection="1">
      <alignment horizontal="right" vertical="center"/>
    </xf>
    <xf numFmtId="0" fontId="1" fillId="3" borderId="0" xfId="0" applyFont="1" applyFill="1" applyAlignment="1" applyProtection="1">
      <alignment horizontal="center" vertical="center"/>
    </xf>
    <xf numFmtId="49" fontId="1" fillId="3" borderId="0" xfId="0" applyNumberFormat="1" applyFont="1" applyFill="1" applyAlignment="1" applyProtection="1">
      <alignment horizontal="left" vertical="center"/>
    </xf>
    <xf numFmtId="0" fontId="10" fillId="3" borderId="0" xfId="0" applyFont="1" applyFill="1" applyAlignment="1">
      <alignment horizontal="center" vertical="center"/>
    </xf>
    <xf numFmtId="0" fontId="1" fillId="16" borderId="0" xfId="0" applyFont="1" applyFill="1" applyAlignment="1">
      <alignment vertical="center"/>
    </xf>
    <xf numFmtId="0" fontId="1" fillId="16" borderId="0" xfId="0" applyFont="1" applyFill="1" applyAlignment="1">
      <alignment horizontal="center" vertical="center"/>
    </xf>
    <xf numFmtId="0" fontId="1" fillId="16" borderId="0" xfId="0" applyFont="1" applyFill="1" applyAlignment="1">
      <alignment horizontal="left" vertical="center"/>
    </xf>
    <xf numFmtId="0" fontId="10" fillId="16" borderId="0" xfId="0" applyFont="1" applyFill="1" applyAlignment="1">
      <alignment horizontal="center" vertical="center"/>
    </xf>
    <xf numFmtId="0" fontId="10" fillId="2" borderId="0" xfId="0" quotePrefix="1" applyFont="1" applyFill="1" applyAlignment="1">
      <alignment horizontal="left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quotePrefix="1" applyFont="1" applyBorder="1" applyAlignment="1">
      <alignment vertical="top" wrapText="1"/>
    </xf>
    <xf numFmtId="0" fontId="10" fillId="0" borderId="0" xfId="0" applyFont="1" applyBorder="1" applyAlignment="1">
      <alignment vertical="center"/>
    </xf>
    <xf numFmtId="9" fontId="10" fillId="0" borderId="0" xfId="0" applyNumberFormat="1" applyFont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1" fillId="5" borderId="9" xfId="0" applyFont="1" applyFill="1" applyBorder="1" applyAlignment="1" applyProtection="1">
      <alignment vertical="center"/>
    </xf>
    <xf numFmtId="0" fontId="1" fillId="0" borderId="11" xfId="0" applyFont="1" applyFill="1" applyBorder="1" applyAlignment="1" applyProtection="1">
      <alignment horizontal="left" vertical="center"/>
    </xf>
    <xf numFmtId="0" fontId="1" fillId="16" borderId="0" xfId="0" applyFont="1" applyFill="1" applyAlignment="1" applyProtection="1">
      <alignment vertical="center"/>
    </xf>
    <xf numFmtId="0" fontId="1" fillId="3" borderId="0" xfId="0" applyFont="1" applyFill="1" applyAlignment="1" applyProtection="1">
      <alignment horizontal="right" vertical="top"/>
    </xf>
    <xf numFmtId="0" fontId="1" fillId="3" borderId="0" xfId="0" applyFont="1" applyFill="1" applyAlignment="1" applyProtection="1">
      <alignment horizontal="right"/>
    </xf>
    <xf numFmtId="0" fontId="1" fillId="16" borderId="0" xfId="0" applyFont="1" applyFill="1" applyBorder="1" applyAlignment="1">
      <alignment vertical="center"/>
    </xf>
    <xf numFmtId="0" fontId="1" fillId="16" borderId="0" xfId="0" quotePrefix="1" applyFont="1" applyFill="1" applyBorder="1" applyAlignment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top"/>
    </xf>
    <xf numFmtId="0" fontId="1" fillId="0" borderId="0" xfId="0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Protection="1"/>
    <xf numFmtId="0" fontId="1" fillId="0" borderId="0" xfId="0" quotePrefix="1" applyFont="1" applyFill="1" applyBorder="1" applyAlignment="1" applyProtection="1">
      <alignment horizontal="left" vertical="center"/>
    </xf>
    <xf numFmtId="0" fontId="1" fillId="0" borderId="0" xfId="0" applyFont="1" applyFill="1" applyBorder="1"/>
    <xf numFmtId="0" fontId="14" fillId="0" borderId="0" xfId="0" applyFont="1" applyFill="1" applyBorder="1" applyAlignment="1">
      <alignment horizontal="left"/>
    </xf>
    <xf numFmtId="0" fontId="1" fillId="0" borderId="0" xfId="0" quotePrefix="1" applyFont="1" applyFill="1" applyBorder="1" applyAlignment="1">
      <alignment vertical="center"/>
    </xf>
    <xf numFmtId="0" fontId="1" fillId="13" borderId="31" xfId="0" applyFont="1" applyFill="1" applyBorder="1"/>
    <xf numFmtId="0" fontId="1" fillId="13" borderId="31" xfId="0" applyFont="1" applyFill="1" applyBorder="1" applyAlignment="1">
      <alignment horizontal="left"/>
    </xf>
    <xf numFmtId="0" fontId="1" fillId="17" borderId="11" xfId="0" applyFont="1" applyFill="1" applyBorder="1" applyAlignment="1" applyProtection="1">
      <alignment horizontal="left" vertical="center"/>
    </xf>
    <xf numFmtId="0" fontId="1" fillId="2" borderId="11" xfId="0" applyFont="1" applyFill="1" applyBorder="1" applyAlignment="1" applyProtection="1">
      <alignment horizontal="left" vertical="center"/>
    </xf>
    <xf numFmtId="49" fontId="1" fillId="2" borderId="11" xfId="0" applyNumberFormat="1" applyFont="1" applyFill="1" applyBorder="1" applyAlignment="1" applyProtection="1">
      <alignment horizontal="left" vertical="center"/>
    </xf>
    <xf numFmtId="0" fontId="1" fillId="18" borderId="11" xfId="0" applyFont="1" applyFill="1" applyBorder="1" applyAlignment="1" applyProtection="1">
      <alignment horizontal="left" vertical="center"/>
    </xf>
    <xf numFmtId="49" fontId="1" fillId="18" borderId="11" xfId="0" applyNumberFormat="1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horizontal="left"/>
    </xf>
    <xf numFmtId="0" fontId="10" fillId="0" borderId="1" xfId="0" applyFont="1" applyFill="1" applyBorder="1"/>
    <xf numFmtId="0" fontId="10" fillId="0" borderId="0" xfId="0" applyFont="1" applyBorder="1" applyAlignment="1">
      <alignment horizontal="right" vertical="center"/>
    </xf>
    <xf numFmtId="16" fontId="1" fillId="16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0" fontId="6" fillId="3" borderId="13" xfId="0" applyFont="1" applyFill="1" applyBorder="1" applyAlignment="1" applyProtection="1">
      <alignment horizontal="left" vertical="center" indent="1"/>
    </xf>
    <xf numFmtId="0" fontId="27" fillId="2" borderId="12" xfId="0" applyNumberFormat="1" applyFont="1" applyFill="1" applyBorder="1" applyAlignment="1" applyProtection="1">
      <alignment horizontal="left" vertical="center"/>
    </xf>
    <xf numFmtId="0" fontId="27" fillId="2" borderId="8" xfId="0" applyNumberFormat="1" applyFont="1" applyFill="1" applyBorder="1" applyAlignment="1" applyProtection="1">
      <alignment horizontal="left" vertical="center"/>
    </xf>
    <xf numFmtId="0" fontId="27" fillId="2" borderId="9" xfId="0" applyNumberFormat="1" applyFont="1" applyFill="1" applyBorder="1" applyAlignment="1" applyProtection="1">
      <alignment horizontal="left" vertical="center"/>
    </xf>
    <xf numFmtId="0" fontId="8" fillId="5" borderId="16" xfId="0" applyFont="1" applyFill="1" applyBorder="1" applyAlignment="1" applyProtection="1">
      <alignment horizontal="left" vertical="center" wrapText="1"/>
      <protection locked="0"/>
    </xf>
    <xf numFmtId="0" fontId="8" fillId="5" borderId="17" xfId="0" applyFont="1" applyFill="1" applyBorder="1" applyAlignment="1" applyProtection="1">
      <alignment horizontal="left" vertical="center" wrapText="1"/>
      <protection locked="0"/>
    </xf>
    <xf numFmtId="0" fontId="8" fillId="5" borderId="2" xfId="0" applyFont="1" applyFill="1" applyBorder="1" applyAlignment="1" applyProtection="1">
      <alignment horizontal="left" vertical="center" wrapText="1"/>
      <protection locked="0"/>
    </xf>
    <xf numFmtId="14" fontId="8" fillId="5" borderId="2" xfId="0" applyNumberFormat="1" applyFont="1" applyFill="1" applyBorder="1" applyAlignment="1" applyProtection="1">
      <alignment horizontal="left" vertical="center"/>
      <protection locked="0"/>
    </xf>
    <xf numFmtId="0" fontId="20" fillId="3" borderId="4" xfId="0" applyFont="1" applyFill="1" applyBorder="1" applyAlignment="1" applyProtection="1">
      <alignment horizontal="left" vertical="center" indent="1"/>
    </xf>
    <xf numFmtId="0" fontId="20" fillId="3" borderId="3" xfId="0" applyFont="1" applyFill="1" applyBorder="1" applyAlignment="1" applyProtection="1">
      <alignment horizontal="left" vertical="center" indent="1"/>
    </xf>
    <xf numFmtId="0" fontId="20" fillId="3" borderId="5" xfId="0" applyFont="1" applyFill="1" applyBorder="1" applyAlignment="1" applyProtection="1">
      <alignment horizontal="left" vertical="center" indent="1"/>
    </xf>
    <xf numFmtId="0" fontId="7" fillId="6" borderId="11" xfId="0" applyFont="1" applyFill="1" applyBorder="1" applyAlignment="1" applyProtection="1">
      <alignment vertical="center"/>
    </xf>
    <xf numFmtId="0" fontId="3" fillId="6" borderId="11" xfId="0" applyFont="1" applyFill="1" applyBorder="1" applyAlignment="1" applyProtection="1">
      <alignment vertical="center"/>
    </xf>
    <xf numFmtId="0" fontId="16" fillId="3" borderId="6" xfId="0" applyFont="1" applyFill="1" applyBorder="1" applyAlignment="1" applyProtection="1">
      <alignment horizontal="left" vertical="center" wrapText="1" indent="1"/>
    </xf>
    <xf numFmtId="0" fontId="16" fillId="3" borderId="0" xfId="0" applyFont="1" applyFill="1" applyBorder="1" applyAlignment="1" applyProtection="1">
      <alignment horizontal="left" vertical="center" wrapText="1" indent="1"/>
    </xf>
    <xf numFmtId="0" fontId="16" fillId="3" borderId="7" xfId="0" applyFont="1" applyFill="1" applyBorder="1" applyAlignment="1" applyProtection="1">
      <alignment horizontal="left" vertical="center" wrapText="1" indent="1"/>
    </xf>
    <xf numFmtId="0" fontId="20" fillId="7" borderId="6" xfId="0" applyFont="1" applyFill="1" applyBorder="1" applyAlignment="1" applyProtection="1">
      <alignment horizontal="left" vertical="center" wrapText="1" indent="1"/>
    </xf>
    <xf numFmtId="0" fontId="20" fillId="7" borderId="0" xfId="0" applyFont="1" applyFill="1" applyBorder="1" applyAlignment="1" applyProtection="1">
      <alignment horizontal="left" vertical="center" wrapText="1" indent="1"/>
    </xf>
    <xf numFmtId="0" fontId="20" fillId="7" borderId="7" xfId="0" applyFont="1" applyFill="1" applyBorder="1" applyAlignment="1" applyProtection="1">
      <alignment horizontal="left" vertical="center" wrapText="1" indent="1"/>
    </xf>
    <xf numFmtId="0" fontId="20" fillId="8" borderId="6" xfId="0" applyFont="1" applyFill="1" applyBorder="1" applyAlignment="1" applyProtection="1">
      <alignment horizontal="left" vertical="center" wrapText="1" indent="1"/>
    </xf>
    <xf numFmtId="0" fontId="20" fillId="8" borderId="0" xfId="0" applyFont="1" applyFill="1" applyBorder="1" applyAlignment="1" applyProtection="1">
      <alignment horizontal="left" vertical="center" wrapText="1" indent="1"/>
    </xf>
    <xf numFmtId="0" fontId="20" fillId="8" borderId="7" xfId="0" applyFont="1" applyFill="1" applyBorder="1" applyAlignment="1" applyProtection="1">
      <alignment horizontal="left" vertical="center" wrapText="1" indent="1"/>
    </xf>
    <xf numFmtId="0" fontId="16" fillId="10" borderId="6" xfId="0" applyFont="1" applyFill="1" applyBorder="1" applyAlignment="1" applyProtection="1">
      <alignment horizontal="left" vertical="center" indent="1"/>
    </xf>
    <xf numFmtId="0" fontId="16" fillId="10" borderId="0" xfId="0" applyFont="1" applyFill="1" applyBorder="1" applyAlignment="1" applyProtection="1">
      <alignment horizontal="left" vertical="center" indent="1"/>
    </xf>
    <xf numFmtId="0" fontId="16" fillId="10" borderId="7" xfId="0" applyFont="1" applyFill="1" applyBorder="1" applyAlignment="1" applyProtection="1">
      <alignment horizontal="left" vertical="center" indent="1"/>
    </xf>
    <xf numFmtId="0" fontId="20" fillId="10" borderId="4" xfId="0" applyFont="1" applyFill="1" applyBorder="1" applyAlignment="1" applyProtection="1">
      <alignment horizontal="left" vertical="center" wrapText="1" indent="1"/>
    </xf>
    <xf numFmtId="0" fontId="20" fillId="10" borderId="3" xfId="0" applyFont="1" applyFill="1" applyBorder="1" applyAlignment="1" applyProtection="1">
      <alignment horizontal="left" vertical="center" wrapText="1" indent="1"/>
    </xf>
    <xf numFmtId="0" fontId="20" fillId="10" borderId="5" xfId="0" applyFont="1" applyFill="1" applyBorder="1" applyAlignment="1" applyProtection="1">
      <alignment horizontal="left" vertical="center" wrapText="1" indent="1"/>
    </xf>
    <xf numFmtId="1" fontId="8" fillId="2" borderId="24" xfId="0" applyNumberFormat="1" applyFont="1" applyFill="1" applyBorder="1" applyAlignment="1" applyProtection="1">
      <alignment horizontal="center" vertical="center"/>
    </xf>
    <xf numFmtId="49" fontId="28" fillId="2" borderId="24" xfId="0" applyNumberFormat="1" applyFont="1" applyFill="1" applyBorder="1" applyAlignment="1" applyProtection="1">
      <alignment horizontal="center" vertical="center"/>
    </xf>
    <xf numFmtId="164" fontId="23" fillId="2" borderId="15" xfId="0" applyNumberFormat="1" applyFont="1" applyFill="1" applyBorder="1" applyAlignment="1" applyProtection="1">
      <alignment horizontal="center" vertical="center"/>
    </xf>
    <xf numFmtId="0" fontId="8" fillId="5" borderId="2" xfId="0" applyNumberFormat="1" applyFont="1" applyFill="1" applyBorder="1" applyAlignment="1" applyProtection="1">
      <alignment horizontal="left" vertical="center"/>
      <protection locked="0"/>
    </xf>
    <xf numFmtId="0" fontId="8" fillId="5" borderId="16" xfId="0" applyNumberFormat="1" applyFont="1" applyFill="1" applyBorder="1" applyAlignment="1" applyProtection="1">
      <alignment vertical="center"/>
      <protection locked="0"/>
    </xf>
    <xf numFmtId="0" fontId="12" fillId="2" borderId="4" xfId="0" applyFont="1" applyFill="1" applyBorder="1" applyAlignment="1" applyProtection="1">
      <alignment horizontal="left" vertical="center" wrapText="1" indent="1"/>
    </xf>
    <xf numFmtId="0" fontId="12" fillId="2" borderId="3" xfId="0" applyFont="1" applyFill="1" applyBorder="1" applyAlignment="1" applyProtection="1">
      <alignment horizontal="left" vertical="center" wrapText="1" indent="1"/>
    </xf>
    <xf numFmtId="0" fontId="12" fillId="2" borderId="5" xfId="0" applyFont="1" applyFill="1" applyBorder="1" applyAlignment="1" applyProtection="1">
      <alignment horizontal="left" vertical="center" wrapText="1" indent="1"/>
    </xf>
    <xf numFmtId="0" fontId="12" fillId="5" borderId="6" xfId="0" applyFont="1" applyFill="1" applyBorder="1" applyAlignment="1" applyProtection="1">
      <alignment horizontal="left" vertical="center" wrapText="1" indent="1"/>
    </xf>
    <xf numFmtId="0" fontId="12" fillId="5" borderId="0" xfId="0" applyFont="1" applyFill="1" applyBorder="1" applyAlignment="1" applyProtection="1">
      <alignment horizontal="left" vertical="center" wrapText="1" indent="1"/>
    </xf>
    <xf numFmtId="0" fontId="12" fillId="5" borderId="7" xfId="0" applyFont="1" applyFill="1" applyBorder="1" applyAlignment="1" applyProtection="1">
      <alignment horizontal="left" vertical="center" wrapText="1" indent="1"/>
    </xf>
    <xf numFmtId="0" fontId="10" fillId="2" borderId="6" xfId="0" applyFont="1" applyFill="1" applyBorder="1" applyProtection="1"/>
    <xf numFmtId="0" fontId="10" fillId="2" borderId="0" xfId="0" applyFont="1" applyFill="1" applyBorder="1" applyProtection="1"/>
    <xf numFmtId="0" fontId="10" fillId="2" borderId="7" xfId="0" applyFont="1" applyFill="1" applyBorder="1" applyAlignment="1" applyProtection="1">
      <alignment horizontal="right"/>
    </xf>
    <xf numFmtId="0" fontId="10" fillId="2" borderId="13" xfId="0" applyFont="1" applyFill="1" applyBorder="1" applyAlignment="1" applyProtection="1">
      <alignment horizontal="left" vertical="center" wrapText="1" indent="1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7" xfId="0" applyFont="1" applyFill="1" applyBorder="1" applyAlignment="1" applyProtection="1">
      <alignment horizontal="right" vertical="center"/>
    </xf>
    <xf numFmtId="0" fontId="10" fillId="2" borderId="13" xfId="0" applyFont="1" applyFill="1" applyBorder="1" applyAlignment="1" applyProtection="1">
      <alignment horizontal="left" vertical="center" indent="1"/>
    </xf>
    <xf numFmtId="14" fontId="8" fillId="2" borderId="0" xfId="0" applyNumberFormat="1" applyFont="1" applyFill="1" applyBorder="1" applyAlignment="1" applyProtection="1">
      <alignment horizontal="left" vertical="center"/>
    </xf>
    <xf numFmtId="164" fontId="8" fillId="2" borderId="2" xfId="0" applyNumberFormat="1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vertical="center"/>
    </xf>
    <xf numFmtId="164" fontId="8" fillId="2" borderId="0" xfId="0" applyNumberFormat="1" applyFont="1" applyFill="1" applyBorder="1" applyAlignment="1" applyProtection="1">
      <alignment horizontal="left"/>
    </xf>
    <xf numFmtId="0" fontId="8" fillId="2" borderId="6" xfId="0" applyFont="1" applyFill="1" applyBorder="1" applyAlignment="1" applyProtection="1">
      <alignment horizontal="left" vertical="center" indent="1"/>
    </xf>
    <xf numFmtId="164" fontId="8" fillId="2" borderId="0" xfId="0" applyNumberFormat="1" applyFont="1" applyFill="1" applyBorder="1" applyAlignment="1" applyProtection="1">
      <alignment horizontal="left" vertical="center"/>
    </xf>
    <xf numFmtId="14" fontId="8" fillId="2" borderId="0" xfId="0" applyNumberFormat="1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10" fillId="2" borderId="24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left" vertical="center" indent="1"/>
    </xf>
    <xf numFmtId="0" fontId="8" fillId="2" borderId="2" xfId="0" applyFont="1" applyFill="1" applyBorder="1" applyAlignment="1" applyProtection="1">
      <alignment horizontal="left" vertical="center" indent="1"/>
    </xf>
    <xf numFmtId="49" fontId="8" fillId="2" borderId="16" xfId="0" applyNumberFormat="1" applyFont="1" applyFill="1" applyBorder="1" applyAlignment="1" applyProtection="1">
      <alignment vertical="center"/>
    </xf>
    <xf numFmtId="2" fontId="10" fillId="2" borderId="0" xfId="0" applyNumberFormat="1" applyFont="1" applyFill="1" applyBorder="1" applyProtection="1"/>
    <xf numFmtId="0" fontId="17" fillId="2" borderId="14" xfId="0" applyFont="1" applyFill="1" applyBorder="1" applyAlignment="1" applyProtection="1">
      <alignment vertical="center"/>
    </xf>
    <xf numFmtId="0" fontId="10" fillId="2" borderId="1" xfId="0" applyFont="1" applyFill="1" applyBorder="1" applyProtection="1"/>
    <xf numFmtId="0" fontId="10" fillId="2" borderId="1" xfId="0" applyFont="1" applyFill="1" applyBorder="1" applyAlignment="1" applyProtection="1">
      <alignment horizontal="center"/>
    </xf>
    <xf numFmtId="0" fontId="10" fillId="0" borderId="0" xfId="0" applyFont="1" applyFill="1" applyBorder="1" applyProtection="1"/>
    <xf numFmtId="0" fontId="10" fillId="0" borderId="0" xfId="0" applyFont="1" applyFill="1" applyBorder="1" applyAlignment="1" applyProtection="1">
      <alignment horizontal="right"/>
    </xf>
    <xf numFmtId="0" fontId="25" fillId="14" borderId="12" xfId="0" applyFont="1" applyFill="1" applyBorder="1" applyAlignment="1" applyProtection="1">
      <alignment horizontal="right"/>
    </xf>
    <xf numFmtId="0" fontId="25" fillId="14" borderId="18" xfId="0" applyFont="1" applyFill="1" applyBorder="1" applyAlignment="1" applyProtection="1">
      <alignment horizontal="right"/>
    </xf>
    <xf numFmtId="0" fontId="6" fillId="14" borderId="19" xfId="0" applyFont="1" applyFill="1" applyBorder="1" applyAlignment="1" applyProtection="1">
      <alignment horizontal="center" vertical="center"/>
    </xf>
    <xf numFmtId="0" fontId="6" fillId="14" borderId="18" xfId="0" applyFont="1" applyFill="1" applyBorder="1" applyAlignment="1" applyProtection="1">
      <alignment horizontal="center" vertical="center"/>
    </xf>
    <xf numFmtId="0" fontId="6" fillId="14" borderId="28" xfId="0" applyFont="1" applyFill="1" applyBorder="1" applyAlignment="1" applyProtection="1">
      <alignment horizontal="center" vertical="center"/>
    </xf>
    <xf numFmtId="0" fontId="6" fillId="15" borderId="20" xfId="0" applyFont="1" applyFill="1" applyBorder="1" applyAlignment="1" applyProtection="1">
      <alignment vertical="center"/>
    </xf>
    <xf numFmtId="0" fontId="6" fillId="15" borderId="21" xfId="0" applyFont="1" applyFill="1" applyBorder="1" applyAlignment="1" applyProtection="1">
      <alignment vertical="center"/>
    </xf>
    <xf numFmtId="0" fontId="1" fillId="2" borderId="22" xfId="0" applyFont="1" applyFill="1" applyBorder="1" applyAlignment="1" applyProtection="1">
      <alignment horizontal="center" vertical="center"/>
    </xf>
    <xf numFmtId="0" fontId="1" fillId="2" borderId="22" xfId="0" applyNumberFormat="1" applyFont="1" applyFill="1" applyBorder="1" applyAlignment="1" applyProtection="1">
      <alignment horizontal="center" vertical="center"/>
    </xf>
    <xf numFmtId="0" fontId="1" fillId="2" borderId="29" xfId="0" applyNumberFormat="1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vertical="center"/>
    </xf>
    <xf numFmtId="0" fontId="6" fillId="2" borderId="17" xfId="0" applyFont="1" applyFill="1" applyBorder="1" applyAlignment="1" applyProtection="1">
      <alignment vertical="center"/>
    </xf>
    <xf numFmtId="49" fontId="1" fillId="2" borderId="2" xfId="0" applyNumberFormat="1" applyFont="1" applyFill="1" applyBorder="1" applyAlignment="1" applyProtection="1">
      <alignment horizontal="center" vertical="center"/>
    </xf>
    <xf numFmtId="0" fontId="26" fillId="2" borderId="2" xfId="0" applyNumberFormat="1" applyFont="1" applyFill="1" applyBorder="1" applyAlignment="1" applyProtection="1">
      <alignment horizontal="center" vertical="center"/>
    </xf>
    <xf numFmtId="0" fontId="26" fillId="2" borderId="16" xfId="0" applyNumberFormat="1" applyFont="1" applyFill="1" applyBorder="1" applyAlignment="1" applyProtection="1">
      <alignment horizontal="center" vertical="center"/>
    </xf>
    <xf numFmtId="0" fontId="6" fillId="2" borderId="25" xfId="0" applyFont="1" applyFill="1" applyBorder="1" applyAlignment="1" applyProtection="1">
      <alignment vertical="center"/>
    </xf>
    <xf numFmtId="0" fontId="6" fillId="2" borderId="26" xfId="0" applyFont="1" applyFill="1" applyBorder="1" applyAlignment="1" applyProtection="1">
      <alignment vertical="center"/>
    </xf>
    <xf numFmtId="0" fontId="1" fillId="2" borderId="27" xfId="0" applyFont="1" applyFill="1" applyBorder="1" applyAlignment="1" applyProtection="1">
      <alignment horizontal="center" vertical="center"/>
    </xf>
    <xf numFmtId="0" fontId="1" fillId="2" borderId="27" xfId="0" applyNumberFormat="1" applyFont="1" applyFill="1" applyBorder="1" applyAlignment="1" applyProtection="1">
      <alignment horizontal="center" vertical="center"/>
    </xf>
    <xf numFmtId="0" fontId="1" fillId="2" borderId="30" xfId="0" applyNumberFormat="1" applyFont="1" applyFill="1" applyBorder="1" applyAlignment="1" applyProtection="1">
      <alignment horizontal="center" vertical="center"/>
    </xf>
    <xf numFmtId="0" fontId="10" fillId="0" borderId="0" xfId="0" quotePrefix="1" applyFont="1" applyFill="1" applyBorder="1" applyAlignment="1" applyProtection="1"/>
    <xf numFmtId="0" fontId="10" fillId="0" borderId="0" xfId="0" applyFont="1" applyFill="1" applyBorder="1" applyAlignment="1" applyProtection="1"/>
    <xf numFmtId="0" fontId="10" fillId="0" borderId="0" xfId="0" quotePrefix="1" applyFont="1" applyFill="1" applyProtection="1"/>
    <xf numFmtId="0" fontId="10" fillId="0" borderId="0" xfId="0" applyFont="1" applyFill="1" applyProtection="1"/>
    <xf numFmtId="0" fontId="10" fillId="0" borderId="0" xfId="0" applyFont="1" applyFill="1" applyAlignment="1" applyProtection="1">
      <alignment horizontal="right"/>
    </xf>
    <xf numFmtId="0" fontId="24" fillId="10" borderId="7" xfId="0" applyFont="1" applyFill="1" applyBorder="1" applyAlignment="1" applyProtection="1">
      <alignment horizontal="center" vertical="center"/>
    </xf>
    <xf numFmtId="0" fontId="7" fillId="10" borderId="7" xfId="0" applyFont="1" applyFill="1" applyBorder="1" applyProtection="1"/>
    <xf numFmtId="0" fontId="7" fillId="10" borderId="7" xfId="0" applyFont="1" applyFill="1" applyBorder="1" applyAlignment="1" applyProtection="1">
      <alignment horizontal="center"/>
    </xf>
    <xf numFmtId="0" fontId="7" fillId="10" borderId="15" xfId="0" applyFont="1" applyFill="1" applyBorder="1" applyProtection="1"/>
    <xf numFmtId="0" fontId="6" fillId="10" borderId="6" xfId="0" applyFont="1" applyFill="1" applyBorder="1" applyAlignment="1" applyProtection="1">
      <alignment horizontal="left" vertical="center" wrapText="1" indent="1"/>
    </xf>
    <xf numFmtId="0" fontId="6" fillId="10" borderId="0" xfId="0" applyFont="1" applyFill="1" applyBorder="1" applyAlignment="1" applyProtection="1">
      <alignment vertical="center" wrapText="1"/>
    </xf>
    <xf numFmtId="0" fontId="6" fillId="8" borderId="11" xfId="0" applyFont="1" applyFill="1" applyBorder="1" applyAlignment="1" applyProtection="1">
      <alignment horizontal="center" vertical="center" wrapText="1"/>
    </xf>
    <xf numFmtId="0" fontId="6" fillId="10" borderId="7" xfId="0" applyFont="1" applyFill="1" applyBorder="1" applyAlignment="1" applyProtection="1">
      <alignment horizontal="center" vertical="center" wrapText="1"/>
    </xf>
    <xf numFmtId="0" fontId="7" fillId="10" borderId="6" xfId="0" applyFont="1" applyFill="1" applyBorder="1" applyAlignment="1" applyProtection="1">
      <alignment wrapText="1"/>
    </xf>
    <xf numFmtId="0" fontId="7" fillId="10" borderId="0" xfId="0" applyFont="1" applyFill="1" applyBorder="1" applyAlignment="1" applyProtection="1">
      <alignment wrapText="1"/>
    </xf>
    <xf numFmtId="0" fontId="7" fillId="10" borderId="0" xfId="0" applyFont="1" applyFill="1" applyBorder="1" applyProtection="1"/>
    <xf numFmtId="0" fontId="1" fillId="10" borderId="13" xfId="0" applyFont="1" applyFill="1" applyBorder="1" applyAlignment="1" applyProtection="1">
      <alignment horizontal="left" vertical="center" wrapText="1" indent="1"/>
    </xf>
    <xf numFmtId="0" fontId="1" fillId="10" borderId="0" xfId="0" applyFont="1" applyFill="1" applyBorder="1" applyAlignment="1" applyProtection="1">
      <alignment horizontal="left" vertical="center" wrapText="1"/>
    </xf>
    <xf numFmtId="0" fontId="7" fillId="10" borderId="6" xfId="0" applyFont="1" applyFill="1" applyBorder="1" applyProtection="1"/>
    <xf numFmtId="0" fontId="29" fillId="10" borderId="0" xfId="0" applyFont="1" applyFill="1" applyBorder="1" applyAlignment="1" applyProtection="1">
      <alignment wrapText="1"/>
    </xf>
    <xf numFmtId="0" fontId="14" fillId="10" borderId="14" xfId="0" applyFont="1" applyFill="1" applyBorder="1" applyAlignment="1" applyProtection="1">
      <alignment horizontal="left" vertical="center" wrapText="1" indent="1"/>
    </xf>
    <xf numFmtId="0" fontId="14" fillId="10" borderId="1" xfId="0" applyFont="1" applyFill="1" applyBorder="1" applyAlignment="1" applyProtection="1">
      <alignment horizontal="left" vertical="center" wrapText="1" indent="1"/>
    </xf>
    <xf numFmtId="0" fontId="7" fillId="10" borderId="0" xfId="0" applyFont="1" applyFill="1" applyBorder="1" applyAlignment="1" applyProtection="1">
      <alignment horizontal="center"/>
    </xf>
    <xf numFmtId="0" fontId="14" fillId="8" borderId="2" xfId="0" applyFont="1" applyFill="1" applyBorder="1" applyAlignment="1" applyProtection="1">
      <alignment horizontal="center" vertical="center"/>
    </xf>
    <xf numFmtId="0" fontId="7" fillId="10" borderId="1" xfId="0" applyFont="1" applyFill="1" applyBorder="1" applyProtection="1"/>
    <xf numFmtId="0" fontId="6" fillId="0" borderId="0" xfId="0" applyFont="1" applyFill="1" applyBorder="1" applyAlignment="1" applyProtection="1">
      <alignment vertical="center" wrapTex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 applyProtection="1">
      <alignment horizontal="left" vertical="center" indent="1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top"/>
      <protection locked="0"/>
    </xf>
    <xf numFmtId="0" fontId="8" fillId="0" borderId="0" xfId="0" applyFont="1" applyFill="1" applyAlignment="1" applyProtection="1">
      <alignment vertical="top"/>
      <protection locked="0"/>
    </xf>
    <xf numFmtId="0" fontId="0" fillId="6" borderId="11" xfId="0" applyFill="1" applyBorder="1" applyAlignment="1" applyProtection="1">
      <alignment vertical="center"/>
    </xf>
  </cellXfs>
  <cellStyles count="2">
    <cellStyle name="Commentaire" xfId="1"/>
    <cellStyle name="Normal" xfId="0" builtinId="0"/>
  </cellStyles>
  <dxfs count="77">
    <dxf>
      <font>
        <u val="none"/>
      </font>
      <fill>
        <patternFill>
          <bgColor rgb="FFFF0000"/>
        </patternFill>
      </fill>
    </dxf>
    <dxf>
      <font>
        <b val="0"/>
        <i val="0"/>
        <color theme="0"/>
      </font>
    </dxf>
    <dxf>
      <font>
        <u val="none"/>
      </font>
      <fill>
        <patternFill>
          <bgColor rgb="FFFF0000"/>
        </patternFill>
      </fill>
    </dxf>
    <dxf>
      <font>
        <b val="0"/>
        <i val="0"/>
        <color rgb="FFD1E1D8"/>
      </font>
      <fill>
        <patternFill>
          <bgColor rgb="FFD1E1D8"/>
        </patternFill>
      </fill>
    </dxf>
    <dxf>
      <font>
        <u val="none"/>
      </font>
      <fill>
        <patternFill>
          <bgColor rgb="FFFF0000"/>
        </patternFill>
      </fill>
    </dxf>
    <dxf>
      <font>
        <b val="0"/>
        <i val="0"/>
        <color theme="0"/>
      </font>
    </dxf>
    <dxf>
      <font>
        <u val="none"/>
      </font>
      <fill>
        <patternFill>
          <bgColor rgb="FFFF0000"/>
        </patternFill>
      </fill>
    </dxf>
    <dxf>
      <font>
        <b val="0"/>
        <i val="0"/>
        <color theme="0"/>
      </font>
    </dxf>
    <dxf>
      <font>
        <u val="none"/>
      </font>
      <fill>
        <patternFill>
          <bgColor rgb="FFFF0000"/>
        </patternFill>
      </fill>
    </dxf>
    <dxf>
      <font>
        <b val="0"/>
        <i val="0"/>
        <color theme="0"/>
      </font>
    </dxf>
    <dxf>
      <font>
        <color rgb="FFC00000"/>
      </font>
      <fill>
        <patternFill>
          <bgColor rgb="FFC0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FF99"/>
      </font>
      <fill>
        <patternFill>
          <bgColor rgb="FFFFFF99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ont>
        <color theme="7" tint="0.59996337778862885"/>
      </font>
    </dxf>
    <dxf>
      <font>
        <color theme="7" tint="0.59996337778862885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FFFF99"/>
      </font>
      <fill>
        <patternFill>
          <bgColor rgb="FFFFFF99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C0000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rgb="FFDAEEF3"/>
        </patternFill>
      </fill>
    </dxf>
    <dxf>
      <font>
        <color theme="1"/>
      </font>
      <fill>
        <patternFill>
          <bgColor rgb="FFFFFFCC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C00000"/>
        </patternFill>
      </fill>
    </dxf>
    <dxf>
      <font>
        <color theme="1"/>
      </font>
      <fill>
        <patternFill>
          <bgColor rgb="FFDAEEF3"/>
        </patternFill>
      </fill>
    </dxf>
    <dxf>
      <font>
        <color theme="1"/>
      </font>
      <fill>
        <patternFill>
          <bgColor rgb="FFFFFFCC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DAEEF3"/>
        </patternFill>
      </fill>
    </dxf>
    <dxf>
      <fill>
        <patternFill>
          <bgColor rgb="FFFFFFCC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u val="none"/>
      </font>
      <fill>
        <patternFill>
          <bgColor rgb="FFFF0000"/>
        </patternFill>
      </fill>
    </dxf>
    <dxf>
      <font>
        <b val="0"/>
        <i val="0"/>
        <color theme="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 val="0"/>
        <color theme="1"/>
      </font>
      <fill>
        <patternFill>
          <bgColor rgb="FFDAEEF3"/>
        </patternFill>
      </fill>
    </dxf>
    <dxf>
      <font>
        <b/>
        <i val="0"/>
        <color theme="1"/>
      </font>
      <fill>
        <patternFill>
          <bgColor rgb="FFDAEEF3"/>
        </patternFill>
      </fill>
    </dxf>
    <dxf>
      <font>
        <b/>
        <i val="0"/>
        <color theme="1"/>
      </font>
      <fill>
        <patternFill>
          <bgColor rgb="FFDAEEF3"/>
        </patternFill>
      </fill>
    </dxf>
    <dxf>
      <font>
        <b/>
        <i val="0"/>
        <strike val="0"/>
        <color theme="1"/>
      </font>
      <fill>
        <patternFill>
          <bgColor rgb="FFC00000"/>
        </patternFill>
      </fill>
    </dxf>
    <dxf>
      <font>
        <b/>
        <i val="0"/>
        <strike val="0"/>
        <color theme="1"/>
      </font>
      <fill>
        <patternFill>
          <bgColor theme="5" tint="0.39994506668294322"/>
        </patternFill>
      </fill>
    </dxf>
    <dxf>
      <font>
        <b/>
        <i val="0"/>
        <strike val="0"/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FFCC"/>
        </patternFill>
      </fill>
    </dxf>
    <dxf>
      <font>
        <b/>
        <i val="0"/>
        <strike val="0"/>
        <color theme="1"/>
      </font>
      <fill>
        <patternFill>
          <bgColor theme="8" tint="0.79998168889431442"/>
        </patternFill>
      </fill>
    </dxf>
    <dxf>
      <fill>
        <patternFill>
          <bgColor rgb="FFFF3333"/>
        </patternFill>
      </fill>
    </dxf>
    <dxf>
      <font>
        <color theme="1"/>
      </font>
      <fill>
        <patternFill>
          <bgColor rgb="FFDAEEF3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FFFFCC"/>
      </font>
      <fill>
        <patternFill>
          <bgColor rgb="FFFFFFCC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FFFFCC"/>
      </font>
      <fill>
        <patternFill>
          <bgColor rgb="FFFFFFCC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C00000"/>
      </font>
      <fill>
        <patternFill>
          <bgColor rgb="FFC00000"/>
        </patternFill>
      </fill>
    </dxf>
    <dxf>
      <font>
        <u val="none"/>
      </font>
      <fill>
        <patternFill>
          <bgColor rgb="FFFF0000"/>
        </patternFill>
      </fill>
    </dxf>
    <dxf>
      <font>
        <b val="0"/>
        <i val="0"/>
        <color theme="0"/>
      </font>
    </dxf>
    <dxf>
      <fill>
        <patternFill>
          <bgColor rgb="FFFF3333"/>
        </patternFill>
      </fill>
    </dxf>
    <dxf>
      <fill>
        <patternFill>
          <bgColor rgb="FFF6882E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3333"/>
        </patternFill>
      </fill>
    </dxf>
  </dxfs>
  <tableStyles count="0" defaultTableStyle="TableStyleMedium9" defaultPivotStyle="PivotStyleLight16"/>
  <colors>
    <mruColors>
      <color rgb="FFFFFFCC"/>
      <color rgb="FFDAEEF3"/>
      <color rgb="FFFFFF99"/>
      <color rgb="FFD1E1D8"/>
      <color rgb="FFB8D0C3"/>
      <color rgb="FF91B5A2"/>
      <color rgb="FF91B537"/>
      <color rgb="FFFFCCFF"/>
      <color rgb="FFFF3333"/>
      <color rgb="FFF688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U83"/>
  <sheetViews>
    <sheetView showGridLines="0" showRowColHeaders="0" tabSelected="1" showRuler="0" view="pageLayout" zoomScaleNormal="80" zoomScaleSheetLayoutView="80" workbookViewId="0">
      <selection activeCell="B4" sqref="B4:C4"/>
    </sheetView>
  </sheetViews>
  <sheetFormatPr baseColWidth="10" defaultColWidth="11.42578125" defaultRowHeight="12.75" x14ac:dyDescent="0.2"/>
  <cols>
    <col min="1" max="1" width="21.140625" style="7" customWidth="1"/>
    <col min="2" max="2" width="15.85546875" style="7" customWidth="1"/>
    <col min="3" max="3" width="21.140625" style="7" customWidth="1"/>
    <col min="4" max="4" width="28.7109375" style="7" customWidth="1"/>
    <col min="5" max="5" width="19" style="36" customWidth="1"/>
    <col min="6" max="6" width="10.28515625" style="7" hidden="1" customWidth="1"/>
    <col min="7" max="7" width="11.42578125" style="7" hidden="1" customWidth="1"/>
    <col min="8" max="8" width="3.7109375" style="7" hidden="1" customWidth="1"/>
    <col min="9" max="9" width="10.28515625" style="7" hidden="1" customWidth="1"/>
    <col min="10" max="10" width="3.85546875" style="7" hidden="1" customWidth="1"/>
    <col min="11" max="11" width="5.5703125" style="7" hidden="1" customWidth="1"/>
    <col min="12" max="12" width="10.7109375" style="7" hidden="1" customWidth="1"/>
    <col min="13" max="13" width="5.28515625" style="7" hidden="1" customWidth="1"/>
    <col min="14" max="14" width="11.42578125" style="7" hidden="1" customWidth="1"/>
    <col min="15" max="15" width="10.5703125" style="7" hidden="1" customWidth="1"/>
    <col min="16" max="16" width="3" style="7" hidden="1" customWidth="1"/>
    <col min="17" max="17" width="5.5703125" style="7" hidden="1" customWidth="1"/>
    <col min="18" max="18" width="13.140625" style="7" hidden="1" customWidth="1"/>
    <col min="19" max="19" width="11.42578125" style="7" hidden="1" customWidth="1"/>
    <col min="20" max="20" width="6" style="7" hidden="1" customWidth="1"/>
    <col min="21" max="22" width="0" style="7" hidden="1" customWidth="1"/>
    <col min="23" max="16384" width="11.42578125" style="7"/>
  </cols>
  <sheetData>
    <row r="1" spans="1:21" ht="30.75" customHeight="1" x14ac:dyDescent="0.2">
      <c r="A1" s="188" t="s">
        <v>52</v>
      </c>
      <c r="B1" s="189"/>
      <c r="C1" s="189"/>
      <c r="D1" s="189"/>
      <c r="E1" s="190"/>
      <c r="F1" s="46"/>
      <c r="H1" s="36" t="s">
        <v>101</v>
      </c>
      <c r="I1" s="109" t="s">
        <v>48</v>
      </c>
      <c r="J1" s="109">
        <v>0</v>
      </c>
      <c r="K1" s="109" t="s">
        <v>80</v>
      </c>
      <c r="L1" s="110" t="s">
        <v>81</v>
      </c>
      <c r="M1" s="111">
        <v>0</v>
      </c>
      <c r="N1" s="112" t="s">
        <v>81</v>
      </c>
      <c r="O1" s="113" t="s">
        <v>94</v>
      </c>
      <c r="P1" s="114">
        <v>1</v>
      </c>
      <c r="Q1" s="115">
        <v>0</v>
      </c>
      <c r="R1" s="116" t="s">
        <v>81</v>
      </c>
      <c r="S1" s="117" t="s">
        <v>94</v>
      </c>
      <c r="T1" s="118">
        <v>1</v>
      </c>
      <c r="U1" s="7" t="s">
        <v>104</v>
      </c>
    </row>
    <row r="2" spans="1:21" ht="30.75" customHeight="1" x14ac:dyDescent="0.2">
      <c r="A2" s="191" t="s">
        <v>56</v>
      </c>
      <c r="B2" s="192"/>
      <c r="C2" s="192"/>
      <c r="D2" s="192"/>
      <c r="E2" s="193"/>
      <c r="F2" s="104"/>
      <c r="I2" s="109" t="s">
        <v>49</v>
      </c>
      <c r="J2" s="119">
        <v>0</v>
      </c>
      <c r="K2" s="109" t="s">
        <v>80</v>
      </c>
      <c r="L2" s="110" t="s">
        <v>83</v>
      </c>
      <c r="M2" s="111">
        <v>1</v>
      </c>
      <c r="N2" s="112" t="s">
        <v>81</v>
      </c>
      <c r="O2" s="113" t="s">
        <v>94</v>
      </c>
      <c r="P2" s="114">
        <v>1</v>
      </c>
      <c r="Q2" s="115">
        <v>1</v>
      </c>
      <c r="R2" s="116" t="s">
        <v>81</v>
      </c>
      <c r="S2" s="117" t="s">
        <v>94</v>
      </c>
      <c r="T2" s="118">
        <v>1</v>
      </c>
    </row>
    <row r="3" spans="1:21" x14ac:dyDescent="0.2">
      <c r="A3" s="194"/>
      <c r="B3" s="195"/>
      <c r="C3" s="195"/>
      <c r="D3" s="195"/>
      <c r="E3" s="196"/>
      <c r="F3" s="46"/>
      <c r="I3" s="109" t="s">
        <v>50</v>
      </c>
      <c r="J3" s="119">
        <v>1</v>
      </c>
      <c r="K3" s="109" t="s">
        <v>80</v>
      </c>
      <c r="L3" s="110" t="s">
        <v>83</v>
      </c>
      <c r="M3" s="111">
        <v>2</v>
      </c>
      <c r="N3" s="112" t="s">
        <v>81</v>
      </c>
      <c r="O3" s="113" t="s">
        <v>94</v>
      </c>
      <c r="P3" s="114">
        <v>1</v>
      </c>
      <c r="Q3" s="115">
        <v>2</v>
      </c>
      <c r="R3" s="116" t="s">
        <v>81</v>
      </c>
      <c r="S3" s="117" t="s">
        <v>94</v>
      </c>
      <c r="T3" s="118">
        <v>1</v>
      </c>
    </row>
    <row r="4" spans="1:21" s="32" customFormat="1" ht="18.75" customHeight="1" x14ac:dyDescent="0.25">
      <c r="A4" s="197" t="s">
        <v>1</v>
      </c>
      <c r="B4" s="161"/>
      <c r="C4" s="161"/>
      <c r="D4" s="198"/>
      <c r="E4" s="199"/>
      <c r="F4" s="48"/>
      <c r="I4" s="109" t="s">
        <v>51</v>
      </c>
      <c r="J4" s="119">
        <v>2</v>
      </c>
      <c r="K4" s="109" t="s">
        <v>80</v>
      </c>
      <c r="L4" s="110" t="s">
        <v>84</v>
      </c>
      <c r="M4" s="111">
        <v>3</v>
      </c>
      <c r="N4" s="112" t="s">
        <v>81</v>
      </c>
      <c r="O4" s="113" t="s">
        <v>94</v>
      </c>
      <c r="P4" s="114">
        <v>1</v>
      </c>
      <c r="Q4" s="115">
        <v>3</v>
      </c>
      <c r="R4" s="116" t="s">
        <v>81</v>
      </c>
      <c r="S4" s="117" t="s">
        <v>94</v>
      </c>
      <c r="T4" s="118">
        <v>1</v>
      </c>
    </row>
    <row r="5" spans="1:21" s="32" customFormat="1" ht="18.75" customHeight="1" x14ac:dyDescent="0.2">
      <c r="A5" s="197" t="s">
        <v>73</v>
      </c>
      <c r="B5" s="159"/>
      <c r="C5" s="160"/>
      <c r="D5" s="198"/>
      <c r="E5" s="199"/>
      <c r="F5" s="48"/>
      <c r="I5" s="77"/>
      <c r="K5" s="7"/>
      <c r="M5" s="111">
        <v>4</v>
      </c>
      <c r="N5" s="112" t="s">
        <v>81</v>
      </c>
      <c r="O5" s="113" t="s">
        <v>94</v>
      </c>
      <c r="P5" s="114">
        <v>1</v>
      </c>
      <c r="Q5" s="115">
        <v>4</v>
      </c>
      <c r="R5" s="116" t="s">
        <v>81</v>
      </c>
      <c r="S5" s="117" t="s">
        <v>94</v>
      </c>
      <c r="T5" s="118">
        <v>1</v>
      </c>
    </row>
    <row r="6" spans="1:21" s="32" customFormat="1" ht="18.75" customHeight="1" x14ac:dyDescent="0.25">
      <c r="A6" s="200" t="s">
        <v>26</v>
      </c>
      <c r="B6" s="162"/>
      <c r="C6" s="162"/>
      <c r="D6" s="201"/>
      <c r="E6" s="199"/>
      <c r="F6" s="48"/>
      <c r="I6" s="77"/>
      <c r="L6" s="150" t="s">
        <v>103</v>
      </c>
      <c r="M6" s="111">
        <v>5</v>
      </c>
      <c r="N6" s="112" t="s">
        <v>83</v>
      </c>
      <c r="O6" s="113" t="s">
        <v>95</v>
      </c>
      <c r="P6" s="114">
        <v>2</v>
      </c>
      <c r="Q6" s="115">
        <v>5</v>
      </c>
      <c r="R6" s="116" t="s">
        <v>83</v>
      </c>
      <c r="S6" s="151" t="s">
        <v>105</v>
      </c>
      <c r="T6" s="118">
        <v>3</v>
      </c>
    </row>
    <row r="7" spans="1:21" s="32" customFormat="1" ht="18.75" customHeight="1" x14ac:dyDescent="0.25">
      <c r="A7" s="200" t="s">
        <v>4</v>
      </c>
      <c r="B7" s="202" t="str">
        <f>DATEDIF(B6,B9,"y")&amp;"a "&amp;DATEDIF(B6,B9,"ym")&amp;" mois"</f>
        <v>0a 0 mois</v>
      </c>
      <c r="C7" s="202"/>
      <c r="D7" s="203"/>
      <c r="E7" s="199"/>
      <c r="F7" s="48"/>
      <c r="H7" s="120"/>
      <c r="I7" s="121"/>
      <c r="J7" s="122"/>
      <c r="K7" s="122"/>
      <c r="M7" s="111">
        <v>6</v>
      </c>
      <c r="N7" s="112" t="s">
        <v>83</v>
      </c>
      <c r="O7" s="113" t="s">
        <v>95</v>
      </c>
      <c r="P7" s="114">
        <v>2</v>
      </c>
      <c r="Q7" s="115">
        <v>6</v>
      </c>
      <c r="R7" s="116" t="s">
        <v>83</v>
      </c>
      <c r="S7" s="151" t="s">
        <v>105</v>
      </c>
      <c r="T7" s="118">
        <v>3</v>
      </c>
    </row>
    <row r="8" spans="1:21" s="32" customFormat="1" ht="18.75" customHeight="1" x14ac:dyDescent="0.2">
      <c r="A8" s="200" t="s">
        <v>2</v>
      </c>
      <c r="B8" s="186"/>
      <c r="C8" s="186"/>
      <c r="D8" s="203"/>
      <c r="E8" s="199"/>
      <c r="F8" s="48"/>
      <c r="G8" s="149" t="s">
        <v>102</v>
      </c>
      <c r="H8" s="148"/>
      <c r="I8" s="123"/>
      <c r="J8" s="124"/>
      <c r="K8" s="124"/>
      <c r="L8" s="124"/>
      <c r="M8" s="111">
        <v>7</v>
      </c>
      <c r="N8" s="112" t="s">
        <v>83</v>
      </c>
      <c r="O8" s="113" t="s">
        <v>95</v>
      </c>
      <c r="P8" s="114">
        <v>2</v>
      </c>
      <c r="Q8" s="115">
        <v>7</v>
      </c>
      <c r="R8" s="116" t="s">
        <v>83</v>
      </c>
      <c r="S8" s="151" t="s">
        <v>105</v>
      </c>
      <c r="T8" s="118">
        <v>3</v>
      </c>
    </row>
    <row r="9" spans="1:21" s="32" customFormat="1" ht="18.75" customHeight="1" x14ac:dyDescent="0.25">
      <c r="A9" s="200" t="s">
        <v>3</v>
      </c>
      <c r="B9" s="162"/>
      <c r="C9" s="162"/>
      <c r="D9" s="203"/>
      <c r="E9" s="199"/>
      <c r="F9" s="48"/>
      <c r="G9" s="125" t="s">
        <v>48</v>
      </c>
      <c r="H9" s="126">
        <v>0</v>
      </c>
      <c r="I9" s="123"/>
      <c r="J9" s="124"/>
      <c r="K9" s="124"/>
      <c r="L9" s="124"/>
      <c r="M9" s="111">
        <v>8</v>
      </c>
      <c r="N9" s="112" t="s">
        <v>83</v>
      </c>
      <c r="O9" s="113" t="s">
        <v>95</v>
      </c>
      <c r="P9" s="114">
        <v>2</v>
      </c>
      <c r="Q9" s="127">
        <v>8</v>
      </c>
      <c r="R9" s="116" t="s">
        <v>83</v>
      </c>
      <c r="S9" s="151" t="s">
        <v>105</v>
      </c>
      <c r="T9" s="118">
        <v>3</v>
      </c>
    </row>
    <row r="10" spans="1:21" ht="28.5" customHeight="1" x14ac:dyDescent="0.2">
      <c r="A10" s="194"/>
      <c r="B10" s="204"/>
      <c r="C10" s="204"/>
      <c r="D10" s="195"/>
      <c r="E10" s="196"/>
      <c r="F10" s="46"/>
      <c r="G10" s="125" t="s">
        <v>49</v>
      </c>
      <c r="H10" s="126">
        <v>0</v>
      </c>
      <c r="I10" s="123"/>
      <c r="J10" s="124"/>
      <c r="K10" s="124"/>
      <c r="L10" s="124"/>
      <c r="M10" s="111">
        <v>9</v>
      </c>
      <c r="N10" s="112" t="s">
        <v>83</v>
      </c>
      <c r="O10" s="113" t="s">
        <v>95</v>
      </c>
      <c r="P10" s="114">
        <v>2</v>
      </c>
      <c r="Q10" s="127">
        <v>9</v>
      </c>
      <c r="R10" s="116" t="s">
        <v>83</v>
      </c>
      <c r="S10" s="151" t="s">
        <v>105</v>
      </c>
      <c r="T10" s="118">
        <v>3</v>
      </c>
    </row>
    <row r="11" spans="1:21" s="32" customFormat="1" ht="18" customHeight="1" x14ac:dyDescent="0.25">
      <c r="A11" s="205" t="s">
        <v>5</v>
      </c>
      <c r="B11" s="206"/>
      <c r="C11" s="207"/>
      <c r="D11" s="208"/>
      <c r="E11" s="209" t="s">
        <v>89</v>
      </c>
      <c r="F11" s="47" t="s">
        <v>79</v>
      </c>
      <c r="G11" s="125" t="s">
        <v>50</v>
      </c>
      <c r="H11" s="126">
        <v>1</v>
      </c>
      <c r="M11" s="111">
        <v>10</v>
      </c>
      <c r="N11" s="112" t="s">
        <v>83</v>
      </c>
      <c r="O11" s="113" t="s">
        <v>95</v>
      </c>
      <c r="P11" s="114">
        <v>2</v>
      </c>
      <c r="Q11" s="127">
        <v>10</v>
      </c>
      <c r="R11" s="116" t="s">
        <v>83</v>
      </c>
      <c r="S11" s="151" t="s">
        <v>105</v>
      </c>
      <c r="T11" s="118">
        <v>3</v>
      </c>
    </row>
    <row r="12" spans="1:21" s="32" customFormat="1" ht="18" customHeight="1" x14ac:dyDescent="0.25">
      <c r="A12" s="210" t="s">
        <v>54</v>
      </c>
      <c r="B12" s="211"/>
      <c r="C12" s="211"/>
      <c r="D12" s="212"/>
      <c r="E12" s="183">
        <f>COMPPROB3ANS!$K$18</f>
        <v>0</v>
      </c>
      <c r="F12" s="107">
        <f>VLOOKUP(E12,M1:P46,4,FALSE)</f>
        <v>1</v>
      </c>
      <c r="G12" s="125" t="s">
        <v>51</v>
      </c>
      <c r="H12" s="126">
        <v>2</v>
      </c>
      <c r="M12" s="111">
        <v>11</v>
      </c>
      <c r="N12" s="112" t="s">
        <v>83</v>
      </c>
      <c r="O12" s="113" t="s">
        <v>95</v>
      </c>
      <c r="P12" s="114">
        <v>2</v>
      </c>
      <c r="Q12" s="127">
        <v>11</v>
      </c>
      <c r="R12" s="116" t="s">
        <v>83</v>
      </c>
      <c r="S12" s="151" t="s">
        <v>105</v>
      </c>
      <c r="T12" s="118">
        <v>3</v>
      </c>
    </row>
    <row r="13" spans="1:21" s="32" customFormat="1" ht="18" customHeight="1" x14ac:dyDescent="0.25">
      <c r="A13" s="210" t="s">
        <v>72</v>
      </c>
      <c r="B13" s="211"/>
      <c r="C13" s="211"/>
      <c r="D13" s="187"/>
      <c r="E13" s="184" t="e">
        <f>VLOOKUP($D$13,G9:H12,2,FALSE)</f>
        <v>#N/A</v>
      </c>
      <c r="F13" s="108" t="e">
        <f>VLOOKUP(D13,I1:K4,2,FALSE)</f>
        <v>#N/A</v>
      </c>
      <c r="G13" s="120"/>
      <c r="H13" s="100"/>
      <c r="M13" s="111">
        <v>12</v>
      </c>
      <c r="N13" s="112" t="s">
        <v>83</v>
      </c>
      <c r="O13" s="113" t="s">
        <v>95</v>
      </c>
      <c r="P13" s="114">
        <v>2</v>
      </c>
      <c r="Q13" s="127">
        <v>12</v>
      </c>
      <c r="R13" s="116" t="s">
        <v>83</v>
      </c>
      <c r="S13" s="151" t="s">
        <v>105</v>
      </c>
      <c r="T13" s="118">
        <v>3</v>
      </c>
    </row>
    <row r="14" spans="1:21" s="32" customFormat="1" ht="18" customHeight="1" x14ac:dyDescent="0.25">
      <c r="A14" s="210" t="s">
        <v>55</v>
      </c>
      <c r="B14" s="211"/>
      <c r="C14" s="211"/>
      <c r="D14" s="212"/>
      <c r="E14" s="183">
        <f>COMMHABSOCJEUX3ANS!$D$37</f>
        <v>0</v>
      </c>
      <c r="F14" s="108">
        <f>VLOOKUP(C23,Q1:T83,4,FALSE)</f>
        <v>1</v>
      </c>
      <c r="M14" s="111">
        <v>13</v>
      </c>
      <c r="N14" s="112" t="s">
        <v>83</v>
      </c>
      <c r="O14" s="113" t="s">
        <v>95</v>
      </c>
      <c r="P14" s="114">
        <v>2</v>
      </c>
      <c r="Q14" s="127">
        <v>13</v>
      </c>
      <c r="R14" s="116" t="s">
        <v>83</v>
      </c>
      <c r="S14" s="151" t="s">
        <v>105</v>
      </c>
      <c r="T14" s="118">
        <v>3</v>
      </c>
    </row>
    <row r="15" spans="1:21" ht="17.25" customHeight="1" x14ac:dyDescent="0.2">
      <c r="A15" s="194"/>
      <c r="B15" s="195"/>
      <c r="C15" s="195"/>
      <c r="D15" s="213"/>
      <c r="E15" s="184" t="e">
        <f>SUM(E12:E14)</f>
        <v>#N/A</v>
      </c>
      <c r="F15" s="107" t="e">
        <f>SUM(F12:F14)</f>
        <v>#N/A</v>
      </c>
      <c r="M15" s="111">
        <v>14</v>
      </c>
      <c r="N15" s="112" t="s">
        <v>83</v>
      </c>
      <c r="O15" s="113" t="s">
        <v>95</v>
      </c>
      <c r="P15" s="114">
        <v>2</v>
      </c>
      <c r="Q15" s="127">
        <v>14</v>
      </c>
      <c r="R15" s="116" t="s">
        <v>83</v>
      </c>
      <c r="S15" s="151" t="s">
        <v>105</v>
      </c>
      <c r="T15" s="118">
        <v>3</v>
      </c>
    </row>
    <row r="16" spans="1:21" ht="27" customHeight="1" x14ac:dyDescent="0.2">
      <c r="A16" s="214"/>
      <c r="B16" s="215"/>
      <c r="C16" s="216"/>
      <c r="D16" s="215"/>
      <c r="E16" s="185"/>
      <c r="F16" s="46"/>
      <c r="M16" s="111">
        <v>15</v>
      </c>
      <c r="N16" s="112" t="s">
        <v>84</v>
      </c>
      <c r="O16" s="113" t="s">
        <v>110</v>
      </c>
      <c r="P16" s="114">
        <v>3</v>
      </c>
      <c r="Q16" s="127">
        <v>15</v>
      </c>
      <c r="R16" s="116" t="s">
        <v>83</v>
      </c>
      <c r="S16" s="151" t="s">
        <v>105</v>
      </c>
      <c r="T16" s="118">
        <v>3</v>
      </c>
    </row>
    <row r="17" spans="1:20" x14ac:dyDescent="0.2">
      <c r="A17" s="217"/>
      <c r="B17" s="217"/>
      <c r="C17" s="217"/>
      <c r="D17" s="217"/>
      <c r="E17" s="218"/>
      <c r="M17" s="111">
        <v>16</v>
      </c>
      <c r="N17" s="112" t="s">
        <v>84</v>
      </c>
      <c r="O17" s="113" t="s">
        <v>110</v>
      </c>
      <c r="P17" s="114">
        <v>3</v>
      </c>
      <c r="Q17" s="127">
        <v>16</v>
      </c>
      <c r="R17" s="116" t="s">
        <v>83</v>
      </c>
      <c r="S17" s="151" t="s">
        <v>105</v>
      </c>
      <c r="T17" s="118">
        <v>3</v>
      </c>
    </row>
    <row r="18" spans="1:20" ht="37.5" customHeight="1" x14ac:dyDescent="0.2">
      <c r="A18" s="156" t="e">
        <f>IF(AND($F$15&gt;0,$F$15&lt;4),"SOUTIEN",IF(AND($F$15&gt;3,$F$15&lt;7),"2 à 6 heures",IF(AND($F$15&gt;6,$F$15&lt;10),"6 à 12 heures",IF(AND($F$15&gt;9,$F$15&lt;12),"12 à 18 heures",IF(AND($F$15&gt;11,$F$15&lt;100),"20 heures","  ")))))</f>
        <v>#N/A</v>
      </c>
      <c r="B18" s="157"/>
      <c r="C18" s="158"/>
      <c r="D18" s="217"/>
      <c r="E18" s="218"/>
      <c r="M18" s="111">
        <v>17</v>
      </c>
      <c r="N18" s="112" t="s">
        <v>84</v>
      </c>
      <c r="O18" s="113" t="s">
        <v>110</v>
      </c>
      <c r="P18" s="114">
        <v>3</v>
      </c>
      <c r="Q18" s="127">
        <v>17</v>
      </c>
      <c r="R18" s="116" t="s">
        <v>87</v>
      </c>
      <c r="S18" s="117" t="s">
        <v>106</v>
      </c>
      <c r="T18" s="118">
        <v>6</v>
      </c>
    </row>
    <row r="19" spans="1:20" x14ac:dyDescent="0.2">
      <c r="A19" s="217"/>
      <c r="B19" s="217"/>
      <c r="C19" s="217"/>
      <c r="D19" s="217"/>
      <c r="E19" s="218"/>
      <c r="I19" s="77"/>
      <c r="M19" s="111">
        <v>18</v>
      </c>
      <c r="N19" s="112" t="s">
        <v>84</v>
      </c>
      <c r="O19" s="113" t="s">
        <v>110</v>
      </c>
      <c r="P19" s="114">
        <v>3</v>
      </c>
      <c r="Q19" s="115">
        <v>18</v>
      </c>
      <c r="R19" s="116" t="s">
        <v>87</v>
      </c>
      <c r="S19" s="117" t="s">
        <v>106</v>
      </c>
      <c r="T19" s="118">
        <v>6</v>
      </c>
    </row>
    <row r="20" spans="1:20" ht="13.5" customHeight="1" x14ac:dyDescent="0.2">
      <c r="A20" s="219"/>
      <c r="B20" s="220"/>
      <c r="C20" s="221" t="s">
        <v>5</v>
      </c>
      <c r="D20" s="222" t="s">
        <v>74</v>
      </c>
      <c r="E20" s="223" t="s">
        <v>75</v>
      </c>
      <c r="F20" s="11"/>
      <c r="I20" s="17"/>
      <c r="M20" s="111">
        <v>19</v>
      </c>
      <c r="N20" s="112" t="s">
        <v>84</v>
      </c>
      <c r="O20" s="113" t="s">
        <v>110</v>
      </c>
      <c r="P20" s="114">
        <v>3</v>
      </c>
      <c r="Q20" s="115">
        <v>19</v>
      </c>
      <c r="R20" s="116" t="s">
        <v>87</v>
      </c>
      <c r="S20" s="117" t="s">
        <v>106</v>
      </c>
      <c r="T20" s="118">
        <v>6</v>
      </c>
    </row>
    <row r="21" spans="1:20" x14ac:dyDescent="0.2">
      <c r="A21" s="224" t="s">
        <v>76</v>
      </c>
      <c r="B21" s="225"/>
      <c r="C21" s="226">
        <f>COMPPROB3ANS!$K$18</f>
        <v>0</v>
      </c>
      <c r="D21" s="227" t="str">
        <f>VLOOKUP(C21,M1:O46,2,FALSE)</f>
        <v>faible</v>
      </c>
      <c r="E21" s="228" t="str">
        <f>VLOOKUP(C21,M1:O46,3,FALSE)</f>
        <v>0-4 points</v>
      </c>
      <c r="F21" s="11"/>
      <c r="I21" s="98"/>
      <c r="M21" s="111">
        <v>20</v>
      </c>
      <c r="N21" s="112" t="s">
        <v>84</v>
      </c>
      <c r="O21" s="113" t="s">
        <v>110</v>
      </c>
      <c r="P21" s="114">
        <v>3</v>
      </c>
      <c r="Q21" s="115">
        <v>20</v>
      </c>
      <c r="R21" s="116" t="s">
        <v>87</v>
      </c>
      <c r="S21" s="117" t="s">
        <v>106</v>
      </c>
      <c r="T21" s="118">
        <v>6</v>
      </c>
    </row>
    <row r="22" spans="1:20" x14ac:dyDescent="0.2">
      <c r="A22" s="229" t="s">
        <v>77</v>
      </c>
      <c r="B22" s="230"/>
      <c r="C22" s="231">
        <f>D13</f>
        <v>0</v>
      </c>
      <c r="D22" s="232" t="e">
        <f>VLOOKUP(C22,I1:L4,4,FALSE)</f>
        <v>#N/A</v>
      </c>
      <c r="E22" s="233" t="e">
        <f>VLOOKUP(C22,I1:K4,3,FALSE)</f>
        <v>#N/A</v>
      </c>
      <c r="F22" s="11"/>
      <c r="I22" s="98"/>
      <c r="M22" s="111">
        <v>21</v>
      </c>
      <c r="N22" s="112" t="s">
        <v>84</v>
      </c>
      <c r="O22" s="113" t="s">
        <v>110</v>
      </c>
      <c r="P22" s="114">
        <v>3</v>
      </c>
      <c r="Q22" s="115">
        <v>21</v>
      </c>
      <c r="R22" s="116" t="s">
        <v>87</v>
      </c>
      <c r="S22" s="117" t="s">
        <v>106</v>
      </c>
      <c r="T22" s="118">
        <v>6</v>
      </c>
    </row>
    <row r="23" spans="1:20" x14ac:dyDescent="0.2">
      <c r="A23" s="234" t="s">
        <v>78</v>
      </c>
      <c r="B23" s="235"/>
      <c r="C23" s="236">
        <f>COMMHABSOCJEUX3ANS!$D$37</f>
        <v>0</v>
      </c>
      <c r="D23" s="237" t="str">
        <f>VLOOKUP(C23,Q1:S83,2,FALSE)</f>
        <v>faible</v>
      </c>
      <c r="E23" s="238" t="str">
        <f>VLOOKUP(C23,Q1:S83,3,FALSE)</f>
        <v>0-4 points</v>
      </c>
      <c r="F23" s="98"/>
      <c r="I23" s="98"/>
      <c r="M23" s="111">
        <v>22</v>
      </c>
      <c r="N23" s="112" t="s">
        <v>84</v>
      </c>
      <c r="O23" s="113" t="s">
        <v>110</v>
      </c>
      <c r="P23" s="114">
        <v>3</v>
      </c>
      <c r="Q23" s="115">
        <v>22</v>
      </c>
      <c r="R23" s="116" t="s">
        <v>87</v>
      </c>
      <c r="S23" s="117" t="s">
        <v>106</v>
      </c>
      <c r="T23" s="118">
        <v>6</v>
      </c>
    </row>
    <row r="24" spans="1:20" x14ac:dyDescent="0.2">
      <c r="A24" s="239"/>
      <c r="B24" s="240"/>
      <c r="C24" s="217"/>
      <c r="D24" s="217"/>
      <c r="E24" s="218"/>
      <c r="F24" s="98"/>
      <c r="I24" s="98"/>
      <c r="M24" s="128">
        <v>23</v>
      </c>
      <c r="N24" s="112" t="s">
        <v>84</v>
      </c>
      <c r="O24" s="113" t="s">
        <v>110</v>
      </c>
      <c r="P24" s="114">
        <v>3</v>
      </c>
      <c r="Q24" s="115">
        <v>23</v>
      </c>
      <c r="R24" s="116" t="s">
        <v>87</v>
      </c>
      <c r="S24" s="117" t="s">
        <v>106</v>
      </c>
      <c r="T24" s="118">
        <v>6</v>
      </c>
    </row>
    <row r="25" spans="1:20" x14ac:dyDescent="0.2">
      <c r="A25" s="241"/>
      <c r="B25" s="242"/>
      <c r="C25" s="242"/>
      <c r="D25" s="242"/>
      <c r="E25" s="243"/>
      <c r="F25" s="98"/>
      <c r="M25" s="128">
        <v>24</v>
      </c>
      <c r="N25" s="112" t="s">
        <v>84</v>
      </c>
      <c r="O25" s="113" t="s">
        <v>110</v>
      </c>
      <c r="P25" s="114">
        <v>3</v>
      </c>
      <c r="Q25" s="115">
        <v>24</v>
      </c>
      <c r="R25" s="116" t="s">
        <v>87</v>
      </c>
      <c r="S25" s="117" t="s">
        <v>106</v>
      </c>
      <c r="T25" s="118">
        <v>6</v>
      </c>
    </row>
    <row r="26" spans="1:20" x14ac:dyDescent="0.2">
      <c r="A26" s="242"/>
      <c r="B26" s="242"/>
      <c r="C26" s="242"/>
      <c r="D26" s="242"/>
      <c r="E26" s="243"/>
      <c r="F26" s="98"/>
      <c r="M26" s="129">
        <v>25</v>
      </c>
      <c r="N26" s="112" t="s">
        <v>84</v>
      </c>
      <c r="O26" s="113" t="s">
        <v>110</v>
      </c>
      <c r="P26" s="114">
        <v>3</v>
      </c>
      <c r="Q26" s="115">
        <v>25</v>
      </c>
      <c r="R26" s="116" t="s">
        <v>87</v>
      </c>
      <c r="S26" s="117" t="s">
        <v>106</v>
      </c>
      <c r="T26" s="118">
        <v>6</v>
      </c>
    </row>
    <row r="27" spans="1:20" x14ac:dyDescent="0.2">
      <c r="A27" s="242"/>
      <c r="B27" s="242"/>
      <c r="C27" s="242"/>
      <c r="D27" s="242"/>
      <c r="E27" s="243"/>
      <c r="F27" s="11"/>
      <c r="M27" s="129">
        <v>26</v>
      </c>
      <c r="N27" s="112" t="s">
        <v>84</v>
      </c>
      <c r="O27" s="113" t="s">
        <v>110</v>
      </c>
      <c r="P27" s="114">
        <v>3</v>
      </c>
      <c r="Q27" s="115">
        <v>26</v>
      </c>
      <c r="R27" s="116" t="s">
        <v>87</v>
      </c>
      <c r="S27" s="117" t="s">
        <v>106</v>
      </c>
      <c r="T27" s="118">
        <v>6</v>
      </c>
    </row>
    <row r="28" spans="1:20" x14ac:dyDescent="0.2">
      <c r="A28" s="242"/>
      <c r="B28" s="242"/>
      <c r="C28" s="242"/>
      <c r="D28" s="242"/>
      <c r="E28" s="243"/>
      <c r="F28" s="105"/>
      <c r="M28" s="129">
        <v>27</v>
      </c>
      <c r="N28" s="112" t="s">
        <v>84</v>
      </c>
      <c r="O28" s="113" t="s">
        <v>110</v>
      </c>
      <c r="P28" s="114">
        <v>3</v>
      </c>
      <c r="Q28" s="115">
        <v>27</v>
      </c>
      <c r="R28" s="116" t="s">
        <v>87</v>
      </c>
      <c r="S28" s="117" t="s">
        <v>106</v>
      </c>
      <c r="T28" s="118">
        <v>6</v>
      </c>
    </row>
    <row r="29" spans="1:20" x14ac:dyDescent="0.2">
      <c r="A29" s="242"/>
      <c r="B29" s="242"/>
      <c r="C29" s="242"/>
      <c r="D29" s="242"/>
      <c r="E29" s="243"/>
      <c r="F29" s="100"/>
      <c r="M29" s="129">
        <v>28</v>
      </c>
      <c r="N29" s="112" t="s">
        <v>84</v>
      </c>
      <c r="O29" s="113" t="s">
        <v>110</v>
      </c>
      <c r="P29" s="114">
        <v>3</v>
      </c>
      <c r="Q29" s="115">
        <v>28</v>
      </c>
      <c r="R29" s="116" t="s">
        <v>87</v>
      </c>
      <c r="S29" s="117" t="s">
        <v>106</v>
      </c>
      <c r="T29" s="118">
        <v>6</v>
      </c>
    </row>
    <row r="30" spans="1:20" ht="15.75" x14ac:dyDescent="0.25">
      <c r="A30" s="242"/>
      <c r="B30" s="242"/>
      <c r="C30" s="242"/>
      <c r="D30" s="242"/>
      <c r="E30" s="243"/>
      <c r="F30" s="100"/>
      <c r="H30" s="30"/>
      <c r="I30" s="99"/>
      <c r="M30" s="129">
        <v>29</v>
      </c>
      <c r="N30" s="112" t="s">
        <v>84</v>
      </c>
      <c r="O30" s="113" t="s">
        <v>110</v>
      </c>
      <c r="P30" s="114">
        <v>3</v>
      </c>
      <c r="Q30" s="115">
        <v>29</v>
      </c>
      <c r="R30" s="116" t="s">
        <v>87</v>
      </c>
      <c r="S30" s="117" t="s">
        <v>106</v>
      </c>
      <c r="T30" s="118">
        <v>6</v>
      </c>
    </row>
    <row r="31" spans="1:20" ht="15.75" x14ac:dyDescent="0.25">
      <c r="A31" s="242"/>
      <c r="B31" s="242"/>
      <c r="C31" s="242"/>
      <c r="D31" s="242"/>
      <c r="E31" s="243"/>
      <c r="F31" s="100"/>
      <c r="H31" s="30"/>
      <c r="I31" s="100"/>
      <c r="M31" s="129">
        <v>30</v>
      </c>
      <c r="N31" s="112" t="s">
        <v>84</v>
      </c>
      <c r="O31" s="113" t="s">
        <v>110</v>
      </c>
      <c r="P31" s="114">
        <v>3</v>
      </c>
      <c r="Q31" s="130">
        <v>30</v>
      </c>
      <c r="R31" s="116" t="s">
        <v>84</v>
      </c>
      <c r="S31" s="117" t="s">
        <v>107</v>
      </c>
      <c r="T31" s="118">
        <v>8</v>
      </c>
    </row>
    <row r="32" spans="1:20" ht="15.75" x14ac:dyDescent="0.25">
      <c r="A32" s="242"/>
      <c r="B32" s="242"/>
      <c r="C32" s="242"/>
      <c r="D32" s="242"/>
      <c r="E32" s="243"/>
      <c r="F32" s="100"/>
      <c r="H32" s="30"/>
      <c r="I32" s="100"/>
      <c r="M32" s="129">
        <v>31</v>
      </c>
      <c r="N32" s="112" t="s">
        <v>84</v>
      </c>
      <c r="O32" s="113" t="s">
        <v>110</v>
      </c>
      <c r="P32" s="114">
        <v>3</v>
      </c>
      <c r="Q32" s="130">
        <v>31</v>
      </c>
      <c r="R32" s="116" t="s">
        <v>84</v>
      </c>
      <c r="S32" s="117" t="s">
        <v>107</v>
      </c>
      <c r="T32" s="118">
        <v>8</v>
      </c>
    </row>
    <row r="33" spans="1:20" x14ac:dyDescent="0.2">
      <c r="A33" s="16"/>
      <c r="B33" s="16"/>
      <c r="C33" s="16"/>
      <c r="D33" s="16"/>
      <c r="E33" s="33"/>
      <c r="F33" s="100"/>
      <c r="H33" s="26"/>
      <c r="I33" s="100"/>
      <c r="M33" s="129">
        <v>32</v>
      </c>
      <c r="N33" s="112" t="s">
        <v>84</v>
      </c>
      <c r="O33" s="113" t="s">
        <v>110</v>
      </c>
      <c r="P33" s="114">
        <v>3</v>
      </c>
      <c r="Q33" s="130">
        <v>32</v>
      </c>
      <c r="R33" s="116" t="s">
        <v>84</v>
      </c>
      <c r="S33" s="117" t="s">
        <v>107</v>
      </c>
      <c r="T33" s="118">
        <v>8</v>
      </c>
    </row>
    <row r="34" spans="1:20" x14ac:dyDescent="0.2">
      <c r="A34" s="16"/>
      <c r="B34" s="16"/>
      <c r="C34" s="16"/>
      <c r="D34" s="16"/>
      <c r="E34" s="33"/>
      <c r="F34" s="11"/>
      <c r="H34" s="26"/>
      <c r="I34" s="100"/>
      <c r="M34" s="129">
        <v>33</v>
      </c>
      <c r="N34" s="112" t="s">
        <v>84</v>
      </c>
      <c r="O34" s="113" t="s">
        <v>110</v>
      </c>
      <c r="P34" s="114">
        <v>3</v>
      </c>
      <c r="Q34" s="130">
        <v>33</v>
      </c>
      <c r="R34" s="116" t="s">
        <v>84</v>
      </c>
      <c r="S34" s="117" t="s">
        <v>107</v>
      </c>
      <c r="T34" s="118">
        <v>8</v>
      </c>
    </row>
    <row r="35" spans="1:20" x14ac:dyDescent="0.2">
      <c r="A35" s="16"/>
      <c r="B35" s="16"/>
      <c r="C35" s="16"/>
      <c r="D35" s="16"/>
      <c r="E35" s="33"/>
      <c r="H35" s="26"/>
      <c r="I35" s="100"/>
      <c r="M35" s="129">
        <v>34</v>
      </c>
      <c r="N35" s="112" t="s">
        <v>84</v>
      </c>
      <c r="O35" s="113" t="s">
        <v>110</v>
      </c>
      <c r="P35" s="114">
        <v>3</v>
      </c>
      <c r="Q35" s="130">
        <v>34</v>
      </c>
      <c r="R35" s="116" t="s">
        <v>84</v>
      </c>
      <c r="S35" s="117" t="s">
        <v>107</v>
      </c>
      <c r="T35" s="118">
        <v>8</v>
      </c>
    </row>
    <row r="36" spans="1:20" x14ac:dyDescent="0.2">
      <c r="A36" s="16"/>
      <c r="B36" s="16"/>
      <c r="C36" s="16"/>
      <c r="D36" s="16"/>
      <c r="E36" s="33"/>
      <c r="M36" s="129">
        <v>35</v>
      </c>
      <c r="N36" s="112" t="s">
        <v>84</v>
      </c>
      <c r="O36" s="113" t="s">
        <v>110</v>
      </c>
      <c r="P36" s="114">
        <v>3</v>
      </c>
      <c r="Q36" s="130">
        <v>35</v>
      </c>
      <c r="R36" s="116" t="s">
        <v>84</v>
      </c>
      <c r="S36" s="117" t="s">
        <v>107</v>
      </c>
      <c r="T36" s="118">
        <v>8</v>
      </c>
    </row>
    <row r="37" spans="1:20" x14ac:dyDescent="0.2">
      <c r="A37" s="16"/>
      <c r="B37" s="16"/>
      <c r="C37" s="16"/>
      <c r="D37" s="16"/>
      <c r="E37" s="33"/>
      <c r="M37" s="129">
        <v>36</v>
      </c>
      <c r="N37" s="112" t="s">
        <v>84</v>
      </c>
      <c r="O37" s="113" t="s">
        <v>110</v>
      </c>
      <c r="P37" s="114">
        <v>3</v>
      </c>
      <c r="Q37" s="130">
        <v>36</v>
      </c>
      <c r="R37" s="116" t="s">
        <v>84</v>
      </c>
      <c r="S37" s="117" t="s">
        <v>107</v>
      </c>
      <c r="T37" s="118">
        <v>8</v>
      </c>
    </row>
    <row r="38" spans="1:20" x14ac:dyDescent="0.2">
      <c r="A38" s="16"/>
      <c r="B38" s="16"/>
      <c r="C38" s="16"/>
      <c r="D38" s="16"/>
      <c r="E38" s="33"/>
      <c r="M38" s="129">
        <v>37</v>
      </c>
      <c r="N38" s="112" t="s">
        <v>84</v>
      </c>
      <c r="O38" s="113" t="s">
        <v>110</v>
      </c>
      <c r="P38" s="114">
        <v>3</v>
      </c>
      <c r="Q38" s="130">
        <v>37</v>
      </c>
      <c r="R38" s="116" t="s">
        <v>84</v>
      </c>
      <c r="S38" s="117" t="s">
        <v>107</v>
      </c>
      <c r="T38" s="118">
        <v>8</v>
      </c>
    </row>
    <row r="39" spans="1:20" x14ac:dyDescent="0.2">
      <c r="A39" s="16"/>
      <c r="B39" s="16"/>
      <c r="C39" s="16"/>
      <c r="D39" s="16"/>
      <c r="E39" s="33"/>
      <c r="M39" s="129">
        <v>38</v>
      </c>
      <c r="N39" s="112" t="s">
        <v>84</v>
      </c>
      <c r="O39" s="113" t="s">
        <v>110</v>
      </c>
      <c r="P39" s="114">
        <v>3</v>
      </c>
      <c r="Q39" s="115">
        <v>38</v>
      </c>
      <c r="R39" s="116" t="s">
        <v>84</v>
      </c>
      <c r="S39" s="117" t="s">
        <v>107</v>
      </c>
      <c r="T39" s="118">
        <v>8</v>
      </c>
    </row>
    <row r="40" spans="1:20" x14ac:dyDescent="0.2">
      <c r="A40" s="16"/>
      <c r="B40" s="16"/>
      <c r="C40" s="16"/>
      <c r="D40" s="16"/>
      <c r="E40" s="33"/>
      <c r="M40" s="129">
        <v>39</v>
      </c>
      <c r="N40" s="112" t="s">
        <v>84</v>
      </c>
      <c r="O40" s="113" t="s">
        <v>110</v>
      </c>
      <c r="P40" s="114">
        <v>3</v>
      </c>
      <c r="Q40" s="115">
        <v>39</v>
      </c>
      <c r="R40" s="116" t="s">
        <v>84</v>
      </c>
      <c r="S40" s="117" t="s">
        <v>107</v>
      </c>
      <c r="T40" s="118">
        <v>8</v>
      </c>
    </row>
    <row r="41" spans="1:20" x14ac:dyDescent="0.2">
      <c r="A41" s="16"/>
      <c r="B41" s="16"/>
      <c r="C41" s="16"/>
      <c r="D41" s="16"/>
      <c r="E41" s="33"/>
      <c r="M41" s="129">
        <v>40</v>
      </c>
      <c r="N41" s="112" t="s">
        <v>84</v>
      </c>
      <c r="O41" s="113" t="s">
        <v>110</v>
      </c>
      <c r="P41" s="114">
        <v>3</v>
      </c>
      <c r="Q41" s="115">
        <v>40</v>
      </c>
      <c r="R41" s="116" t="s">
        <v>84</v>
      </c>
      <c r="S41" s="117" t="s">
        <v>107</v>
      </c>
      <c r="T41" s="118">
        <v>8</v>
      </c>
    </row>
    <row r="42" spans="1:20" x14ac:dyDescent="0.2">
      <c r="A42" s="16"/>
      <c r="B42" s="16"/>
      <c r="C42" s="16"/>
      <c r="D42" s="16"/>
      <c r="E42" s="33"/>
      <c r="M42" s="129">
        <v>41</v>
      </c>
      <c r="N42" s="112" t="s">
        <v>84</v>
      </c>
      <c r="O42" s="113" t="s">
        <v>110</v>
      </c>
      <c r="P42" s="114">
        <v>3</v>
      </c>
      <c r="Q42" s="115">
        <v>41</v>
      </c>
      <c r="R42" s="116" t="s">
        <v>84</v>
      </c>
      <c r="S42" s="117" t="s">
        <v>107</v>
      </c>
      <c r="T42" s="118">
        <v>8</v>
      </c>
    </row>
    <row r="43" spans="1:20" x14ac:dyDescent="0.2">
      <c r="A43" s="16"/>
      <c r="B43" s="16"/>
      <c r="C43" s="16"/>
      <c r="D43" s="16"/>
      <c r="E43" s="33"/>
      <c r="M43" s="129">
        <v>42</v>
      </c>
      <c r="N43" s="112" t="s">
        <v>84</v>
      </c>
      <c r="O43" s="113" t="s">
        <v>110</v>
      </c>
      <c r="P43" s="114">
        <v>3</v>
      </c>
      <c r="Q43" s="115">
        <v>42</v>
      </c>
      <c r="R43" s="116" t="s">
        <v>84</v>
      </c>
      <c r="S43" s="117" t="s">
        <v>107</v>
      </c>
      <c r="T43" s="118">
        <v>8</v>
      </c>
    </row>
    <row r="44" spans="1:20" x14ac:dyDescent="0.2">
      <c r="A44" s="16"/>
      <c r="B44" s="16"/>
      <c r="C44" s="16"/>
      <c r="D44" s="16"/>
      <c r="E44" s="33"/>
      <c r="M44" s="129">
        <v>43</v>
      </c>
      <c r="N44" s="112" t="s">
        <v>84</v>
      </c>
      <c r="O44" s="113" t="s">
        <v>110</v>
      </c>
      <c r="P44" s="114">
        <v>3</v>
      </c>
      <c r="Q44" s="115">
        <v>43</v>
      </c>
      <c r="R44" s="116" t="s">
        <v>84</v>
      </c>
      <c r="S44" s="117" t="s">
        <v>107</v>
      </c>
      <c r="T44" s="118">
        <v>8</v>
      </c>
    </row>
    <row r="45" spans="1:20" x14ac:dyDescent="0.2">
      <c r="A45" s="16"/>
      <c r="B45" s="16"/>
      <c r="C45" s="16"/>
      <c r="D45" s="16"/>
      <c r="E45" s="33"/>
      <c r="M45" s="129">
        <v>44</v>
      </c>
      <c r="N45" s="112" t="s">
        <v>84</v>
      </c>
      <c r="O45" s="113" t="s">
        <v>110</v>
      </c>
      <c r="P45" s="114">
        <v>3</v>
      </c>
      <c r="Q45" s="115">
        <v>44</v>
      </c>
      <c r="R45" s="116" t="s">
        <v>84</v>
      </c>
      <c r="S45" s="117" t="s">
        <v>107</v>
      </c>
      <c r="T45" s="118">
        <v>8</v>
      </c>
    </row>
    <row r="46" spans="1:20" x14ac:dyDescent="0.2">
      <c r="A46" s="16"/>
      <c r="B46" s="16"/>
      <c r="C46" s="16"/>
      <c r="D46" s="16"/>
      <c r="E46" s="33"/>
      <c r="M46" s="129">
        <v>45</v>
      </c>
      <c r="N46" s="112" t="s">
        <v>84</v>
      </c>
      <c r="O46" s="113" t="s">
        <v>110</v>
      </c>
      <c r="P46" s="114">
        <v>3</v>
      </c>
      <c r="Q46" s="115">
        <v>45</v>
      </c>
      <c r="R46" s="116" t="s">
        <v>84</v>
      </c>
      <c r="S46" s="117" t="s">
        <v>107</v>
      </c>
      <c r="T46" s="118">
        <v>8</v>
      </c>
    </row>
    <row r="47" spans="1:20" ht="12.75" customHeight="1" x14ac:dyDescent="0.2">
      <c r="A47" s="16"/>
      <c r="B47" s="16"/>
      <c r="C47" s="16"/>
      <c r="D47" s="16"/>
      <c r="E47" s="33"/>
      <c r="Q47" s="131">
        <v>46</v>
      </c>
      <c r="R47" s="116" t="s">
        <v>84</v>
      </c>
      <c r="S47" s="117" t="s">
        <v>107</v>
      </c>
      <c r="T47" s="118">
        <v>8</v>
      </c>
    </row>
    <row r="48" spans="1:20" x14ac:dyDescent="0.2">
      <c r="A48" s="16"/>
      <c r="B48" s="16"/>
      <c r="C48" s="16"/>
      <c r="D48" s="16"/>
      <c r="E48" s="33"/>
      <c r="Q48" s="131">
        <v>47</v>
      </c>
      <c r="R48" s="116" t="s">
        <v>84</v>
      </c>
      <c r="S48" s="117" t="s">
        <v>107</v>
      </c>
      <c r="T48" s="118">
        <v>8</v>
      </c>
    </row>
    <row r="49" spans="1:20" x14ac:dyDescent="0.2">
      <c r="A49" s="16"/>
      <c r="B49" s="16"/>
      <c r="C49" s="16"/>
      <c r="D49" s="16"/>
      <c r="E49" s="33"/>
      <c r="Q49" s="131">
        <v>48</v>
      </c>
      <c r="R49" s="116" t="s">
        <v>84</v>
      </c>
      <c r="S49" s="117" t="s">
        <v>107</v>
      </c>
      <c r="T49" s="118">
        <v>8</v>
      </c>
    </row>
    <row r="50" spans="1:20" x14ac:dyDescent="0.2">
      <c r="A50" s="16"/>
      <c r="B50" s="16"/>
      <c r="C50" s="16"/>
      <c r="D50" s="16"/>
      <c r="E50" s="33"/>
      <c r="G50" s="8"/>
      <c r="H50" s="8"/>
      <c r="I50" s="8"/>
      <c r="J50" s="8"/>
      <c r="K50" s="8"/>
      <c r="L50" s="8"/>
      <c r="M50" s="8"/>
      <c r="N50" s="8"/>
      <c r="O50" s="8"/>
      <c r="P50" s="8"/>
      <c r="Q50" s="131">
        <v>49</v>
      </c>
      <c r="R50" s="116" t="s">
        <v>84</v>
      </c>
      <c r="S50" s="117" t="s">
        <v>107</v>
      </c>
      <c r="T50" s="118">
        <v>8</v>
      </c>
    </row>
    <row r="51" spans="1:20" x14ac:dyDescent="0.2">
      <c r="A51" s="18"/>
      <c r="B51" s="11"/>
      <c r="C51" s="11"/>
      <c r="D51" s="11"/>
      <c r="E51" s="20"/>
      <c r="G51" s="8"/>
      <c r="H51" s="8"/>
      <c r="I51" s="8"/>
      <c r="J51" s="8"/>
      <c r="K51" s="8"/>
      <c r="L51" s="8"/>
      <c r="M51" s="8"/>
      <c r="N51" s="8"/>
      <c r="O51" s="8"/>
      <c r="P51" s="8"/>
      <c r="Q51" s="131">
        <v>50</v>
      </c>
      <c r="R51" s="116" t="s">
        <v>84</v>
      </c>
      <c r="S51" s="117" t="s">
        <v>107</v>
      </c>
      <c r="T51" s="118">
        <v>8</v>
      </c>
    </row>
    <row r="52" spans="1:20" s="8" customFormat="1" x14ac:dyDescent="0.2">
      <c r="A52" s="18"/>
      <c r="B52" s="11"/>
      <c r="C52" s="11"/>
      <c r="D52" s="11"/>
      <c r="E52" s="20"/>
      <c r="Q52" s="131">
        <v>51</v>
      </c>
      <c r="R52" s="116" t="s">
        <v>88</v>
      </c>
      <c r="S52" s="117" t="s">
        <v>108</v>
      </c>
      <c r="T52" s="118">
        <v>12</v>
      </c>
    </row>
    <row r="53" spans="1:20" s="8" customFormat="1" x14ac:dyDescent="0.2">
      <c r="A53" s="18"/>
      <c r="B53" s="11"/>
      <c r="C53" s="11"/>
      <c r="D53" s="11"/>
      <c r="E53" s="20"/>
      <c r="Q53" s="131">
        <v>52</v>
      </c>
      <c r="R53" s="116" t="s">
        <v>88</v>
      </c>
      <c r="S53" s="117" t="s">
        <v>108</v>
      </c>
      <c r="T53" s="118">
        <v>12</v>
      </c>
    </row>
    <row r="54" spans="1:20" s="8" customFormat="1" x14ac:dyDescent="0.2">
      <c r="A54" s="10"/>
      <c r="E54" s="34"/>
      <c r="Q54" s="115">
        <v>53</v>
      </c>
      <c r="R54" s="116" t="s">
        <v>88</v>
      </c>
      <c r="S54" s="117" t="s">
        <v>108</v>
      </c>
      <c r="T54" s="118">
        <v>12</v>
      </c>
    </row>
    <row r="55" spans="1:20" s="8" customFormat="1" x14ac:dyDescent="0.2">
      <c r="A55" s="10"/>
      <c r="E55" s="34"/>
      <c r="Q55" s="115">
        <v>54</v>
      </c>
      <c r="R55" s="116" t="s">
        <v>88</v>
      </c>
      <c r="S55" s="117" t="s">
        <v>108</v>
      </c>
      <c r="T55" s="118">
        <v>12</v>
      </c>
    </row>
    <row r="56" spans="1:20" s="8" customFormat="1" x14ac:dyDescent="0.2">
      <c r="A56" s="10"/>
      <c r="E56" s="34"/>
      <c r="Q56" s="115">
        <v>55</v>
      </c>
      <c r="R56" s="116" t="s">
        <v>88</v>
      </c>
      <c r="S56" s="117" t="s">
        <v>108</v>
      </c>
      <c r="T56" s="118">
        <v>12</v>
      </c>
    </row>
    <row r="57" spans="1:20" s="8" customFormat="1" x14ac:dyDescent="0.2">
      <c r="A57" s="10"/>
      <c r="E57" s="34"/>
      <c r="Q57" s="115">
        <v>56</v>
      </c>
      <c r="R57" s="116" t="s">
        <v>88</v>
      </c>
      <c r="S57" s="117" t="s">
        <v>108</v>
      </c>
      <c r="T57" s="118">
        <v>12</v>
      </c>
    </row>
    <row r="58" spans="1:20" s="8" customFormat="1" x14ac:dyDescent="0.2">
      <c r="A58" s="10"/>
      <c r="E58" s="34"/>
      <c r="Q58" s="115">
        <v>57</v>
      </c>
      <c r="R58" s="116" t="s">
        <v>88</v>
      </c>
      <c r="S58" s="117" t="s">
        <v>108</v>
      </c>
      <c r="T58" s="118">
        <v>12</v>
      </c>
    </row>
    <row r="59" spans="1:20" s="8" customFormat="1" x14ac:dyDescent="0.2">
      <c r="A59" s="10"/>
      <c r="E59" s="34"/>
      <c r="G59" s="7"/>
      <c r="H59" s="7"/>
      <c r="I59" s="7"/>
      <c r="J59" s="7"/>
      <c r="K59" s="7"/>
      <c r="L59" s="7"/>
      <c r="M59" s="7"/>
      <c r="N59" s="7"/>
      <c r="O59" s="7"/>
      <c r="P59" s="7"/>
      <c r="Q59" s="115">
        <v>58</v>
      </c>
      <c r="R59" s="116" t="s">
        <v>88</v>
      </c>
      <c r="S59" s="117" t="s">
        <v>108</v>
      </c>
      <c r="T59" s="118">
        <v>12</v>
      </c>
    </row>
    <row r="60" spans="1:20" s="8" customFormat="1" x14ac:dyDescent="0.2">
      <c r="A60" s="10"/>
      <c r="E60" s="34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15">
        <v>59</v>
      </c>
      <c r="R60" s="116" t="s">
        <v>88</v>
      </c>
      <c r="S60" s="117" t="s">
        <v>108</v>
      </c>
      <c r="T60" s="118">
        <v>12</v>
      </c>
    </row>
    <row r="61" spans="1:20" x14ac:dyDescent="0.2">
      <c r="A61" s="12"/>
      <c r="B61" s="12"/>
      <c r="C61" s="9"/>
      <c r="D61" s="9"/>
      <c r="E61" s="35"/>
      <c r="Q61" s="115">
        <v>60</v>
      </c>
      <c r="R61" s="116" t="s">
        <v>88</v>
      </c>
      <c r="S61" s="117" t="s">
        <v>108</v>
      </c>
      <c r="T61" s="118">
        <v>12</v>
      </c>
    </row>
    <row r="62" spans="1:20" s="12" customFormat="1" x14ac:dyDescent="0.2">
      <c r="A62" s="7"/>
      <c r="B62" s="7"/>
      <c r="C62" s="7"/>
      <c r="D62" s="7"/>
      <c r="E62" s="36"/>
      <c r="G62" s="7"/>
      <c r="H62" s="7"/>
      <c r="I62" s="7"/>
      <c r="J62" s="7"/>
      <c r="K62" s="7"/>
      <c r="L62" s="7"/>
      <c r="M62" s="7"/>
      <c r="N62" s="7"/>
      <c r="O62" s="7"/>
      <c r="P62" s="7"/>
      <c r="Q62" s="115">
        <v>61</v>
      </c>
      <c r="R62" s="116" t="s">
        <v>88</v>
      </c>
      <c r="S62" s="117" t="s">
        <v>108</v>
      </c>
      <c r="T62" s="118">
        <v>12</v>
      </c>
    </row>
    <row r="63" spans="1:20" x14ac:dyDescent="0.2">
      <c r="O63" s="36" t="s">
        <v>90</v>
      </c>
      <c r="Q63" s="115">
        <v>62</v>
      </c>
      <c r="R63" s="116" t="s">
        <v>88</v>
      </c>
      <c r="S63" s="117" t="s">
        <v>108</v>
      </c>
      <c r="T63" s="118">
        <v>12</v>
      </c>
    </row>
    <row r="64" spans="1:20" x14ac:dyDescent="0.2">
      <c r="Q64" s="152"/>
      <c r="R64" s="153"/>
      <c r="S64" s="154"/>
      <c r="T64" s="153"/>
    </row>
    <row r="65" spans="17:20" x14ac:dyDescent="0.2">
      <c r="Q65" s="152"/>
      <c r="R65" s="153"/>
      <c r="S65" s="154"/>
      <c r="T65" s="153"/>
    </row>
    <row r="66" spans="17:20" x14ac:dyDescent="0.2">
      <c r="Q66" s="152"/>
      <c r="R66" s="153"/>
      <c r="S66" s="154"/>
      <c r="T66" s="153"/>
    </row>
    <row r="67" spans="17:20" x14ac:dyDescent="0.2">
      <c r="Q67" s="152"/>
      <c r="R67" s="153"/>
      <c r="S67" s="154"/>
      <c r="T67" s="153"/>
    </row>
    <row r="68" spans="17:20" x14ac:dyDescent="0.2">
      <c r="Q68" s="152"/>
      <c r="R68" s="153"/>
      <c r="S68" s="154"/>
      <c r="T68" s="153"/>
    </row>
    <row r="69" spans="17:20" x14ac:dyDescent="0.2">
      <c r="Q69" s="152"/>
      <c r="R69" s="153"/>
      <c r="S69" s="154"/>
      <c r="T69" s="153"/>
    </row>
    <row r="70" spans="17:20" x14ac:dyDescent="0.2">
      <c r="Q70" s="152"/>
      <c r="R70" s="153"/>
      <c r="S70" s="154"/>
      <c r="T70" s="153"/>
    </row>
    <row r="71" spans="17:20" x14ac:dyDescent="0.2">
      <c r="Q71" s="152"/>
      <c r="R71" s="153"/>
      <c r="S71" s="154"/>
      <c r="T71" s="153"/>
    </row>
    <row r="72" spans="17:20" x14ac:dyDescent="0.2">
      <c r="Q72" s="152"/>
      <c r="R72" s="153"/>
      <c r="S72" s="154"/>
      <c r="T72" s="153"/>
    </row>
    <row r="73" spans="17:20" x14ac:dyDescent="0.2">
      <c r="Q73" s="152"/>
      <c r="R73" s="153"/>
      <c r="S73" s="154"/>
      <c r="T73" s="153"/>
    </row>
    <row r="74" spans="17:20" x14ac:dyDescent="0.2">
      <c r="Q74" s="152"/>
      <c r="R74" s="153"/>
      <c r="S74" s="154"/>
      <c r="T74" s="153"/>
    </row>
    <row r="75" spans="17:20" x14ac:dyDescent="0.2">
      <c r="Q75" s="152"/>
      <c r="R75" s="153"/>
      <c r="S75" s="154"/>
      <c r="T75" s="153"/>
    </row>
    <row r="76" spans="17:20" x14ac:dyDescent="0.2">
      <c r="Q76" s="152"/>
      <c r="R76" s="153"/>
      <c r="S76" s="154"/>
      <c r="T76" s="153"/>
    </row>
    <row r="77" spans="17:20" x14ac:dyDescent="0.2">
      <c r="Q77" s="152"/>
      <c r="R77" s="153"/>
      <c r="S77" s="154"/>
      <c r="T77" s="153"/>
    </row>
    <row r="78" spans="17:20" x14ac:dyDescent="0.2">
      <c r="Q78" s="152"/>
      <c r="R78" s="153"/>
      <c r="S78" s="154"/>
      <c r="T78" s="153"/>
    </row>
    <row r="79" spans="17:20" x14ac:dyDescent="0.2">
      <c r="Q79" s="152"/>
      <c r="R79" s="153"/>
      <c r="S79" s="154"/>
      <c r="T79" s="153"/>
    </row>
    <row r="80" spans="17:20" x14ac:dyDescent="0.2">
      <c r="Q80" s="152"/>
      <c r="R80" s="153"/>
      <c r="S80" s="154"/>
      <c r="T80" s="153"/>
    </row>
    <row r="81" spans="17:20" x14ac:dyDescent="0.2">
      <c r="Q81" s="152"/>
      <c r="R81" s="153"/>
      <c r="S81" s="154"/>
      <c r="T81" s="153"/>
    </row>
    <row r="82" spans="17:20" x14ac:dyDescent="0.2">
      <c r="Q82" s="152"/>
      <c r="R82" s="153"/>
      <c r="S82" s="154"/>
      <c r="T82" s="153"/>
    </row>
    <row r="83" spans="17:20" x14ac:dyDescent="0.2">
      <c r="Q83" s="152"/>
      <c r="R83" s="153"/>
      <c r="S83" s="154"/>
      <c r="T83" s="153"/>
    </row>
  </sheetData>
  <sheetProtection password="D41F" sheet="1" objects="1" scenarios="1" selectLockedCells="1"/>
  <mergeCells count="17">
    <mergeCell ref="A13:C13"/>
    <mergeCell ref="A12:C12"/>
    <mergeCell ref="B5:C5"/>
    <mergeCell ref="A20:B20"/>
    <mergeCell ref="A1:E1"/>
    <mergeCell ref="C11:D11"/>
    <mergeCell ref="B4:C4"/>
    <mergeCell ref="B6:C6"/>
    <mergeCell ref="B7:C7"/>
    <mergeCell ref="B8:C8"/>
    <mergeCell ref="B9:C9"/>
    <mergeCell ref="A2:E2"/>
    <mergeCell ref="A21:B21"/>
    <mergeCell ref="A22:B22"/>
    <mergeCell ref="A23:B23"/>
    <mergeCell ref="A18:C18"/>
    <mergeCell ref="A14:C14"/>
  </mergeCells>
  <conditionalFormatting sqref="C24 D15 D17">
    <cfRule type="containsText" dxfId="76" priority="95" operator="containsText" text="Élevé">
      <formula>NOT(ISERROR(SEARCH("Élevé",C15)))</formula>
    </cfRule>
  </conditionalFormatting>
  <conditionalFormatting sqref="E17">
    <cfRule type="containsText" dxfId="75" priority="88" operator="containsText" text="Faible">
      <formula>NOT(ISERROR(SEARCH("Faible",E17)))</formula>
    </cfRule>
    <cfRule type="containsText" dxfId="74" priority="89" operator="containsText" text="Moyen">
      <formula>NOT(ISERROR(SEARCH("Moyen",E17)))</formula>
    </cfRule>
    <cfRule type="containsText" dxfId="73" priority="90" operator="containsText" text="Important">
      <formula>NOT(ISERROR(SEARCH("Important",E17)))</formula>
    </cfRule>
    <cfRule type="containsText" dxfId="72" priority="91" operator="containsText" text="Élevé">
      <formula>NOT(ISERROR(SEARCH("Élevé",E17)))</formula>
    </cfRule>
  </conditionalFormatting>
  <conditionalFormatting sqref="E16">
    <cfRule type="containsText" dxfId="71" priority="64" operator="containsText" text="Faible">
      <formula>NOT(ISERROR(SEARCH("Faible",E16)))</formula>
    </cfRule>
    <cfRule type="containsText" dxfId="70" priority="65" operator="containsText" text="Moyen">
      <formula>NOT(ISERROR(SEARCH("Moyen",E16)))</formula>
    </cfRule>
    <cfRule type="containsText" dxfId="69" priority="66" operator="containsText" text="Important">
      <formula>NOT(ISERROR(SEARCH("Important",E16)))</formula>
    </cfRule>
    <cfRule type="containsText" dxfId="68" priority="67" operator="containsText" text="Élevé">
      <formula>NOT(ISERROR(SEARCH("Élevé",E16)))</formula>
    </cfRule>
  </conditionalFormatting>
  <conditionalFormatting sqref="F28">
    <cfRule type="containsText" dxfId="67" priority="58" operator="containsText" text="OK">
      <formula>NOT(ISERROR(SEARCH("OK",#REF!)))</formula>
    </cfRule>
    <cfRule type="containsText" dxfId="66" priority="59" operator="containsText" text="Erreur">
      <formula>NOT(ISERROR(SEARCH("Erreur",#REF!)))</formula>
    </cfRule>
  </conditionalFormatting>
  <conditionalFormatting sqref="D12">
    <cfRule type="containsText" dxfId="65" priority="53" operator="containsText" text="20 heures">
      <formula>NOT(ISERROR(SEARCH("20 heures",D12)))</formula>
    </cfRule>
    <cfRule type="containsText" dxfId="64" priority="54" operator="containsText" text="12 à 16 heures">
      <formula>NOT(ISERROR(SEARCH("12 à 16 heures",D12)))</formula>
    </cfRule>
    <cfRule type="containsText" dxfId="63" priority="55" operator="containsText" text="6 à 12 heures">
      <formula>NOT(ISERROR(SEARCH("6 à 12 heures",D12)))</formula>
    </cfRule>
    <cfRule type="containsText" dxfId="62" priority="56" operator="containsText" text="2 à 6 heures">
      <formula>NOT(ISERROR(SEARCH("2 à 6 heures",D12)))</formula>
    </cfRule>
    <cfRule type="containsText" dxfId="61" priority="57" operator="containsText" text="Soutien">
      <formula>NOT(ISERROR(SEARCH("Soutien",D12)))</formula>
    </cfRule>
  </conditionalFormatting>
  <conditionalFormatting sqref="D14">
    <cfRule type="containsText" dxfId="60" priority="44" operator="containsText" text="20 heures">
      <formula>NOT(ISERROR(SEARCH("20 heures",D14)))</formula>
    </cfRule>
    <cfRule type="containsText" dxfId="59" priority="45" operator="containsText" text="12 à 18 heures">
      <formula>NOT(ISERROR(SEARCH("12 à 18 heures",D14)))</formula>
    </cfRule>
    <cfRule type="containsText" dxfId="58" priority="46" operator="containsText" text="6 à 12 heures">
      <formula>NOT(ISERROR(SEARCH("6 à 12 heures",D14)))</formula>
    </cfRule>
    <cfRule type="containsText" dxfId="57" priority="47" operator="containsText" text="2 à 6 heures">
      <formula>NOT(ISERROR(SEARCH("2 à 6 heures",D14)))</formula>
    </cfRule>
    <cfRule type="containsText" dxfId="56" priority="48" operator="containsText" text="Soutien">
      <formula>NOT(ISERROR(SEARCH("Soutien",D14)))</formula>
    </cfRule>
  </conditionalFormatting>
  <conditionalFormatting sqref="E22">
    <cfRule type="cellIs" dxfId="55" priority="37" operator="equal">
      <formula>"0-2"</formula>
    </cfRule>
  </conditionalFormatting>
  <conditionalFormatting sqref="A18">
    <cfRule type="containsText" dxfId="54" priority="36" operator="containsText" text="Élevé">
      <formula>NOT(ISERROR(SEARCH("Élevé",A18)))</formula>
    </cfRule>
  </conditionalFormatting>
  <conditionalFormatting sqref="A18:C18">
    <cfRule type="containsText" dxfId="53" priority="31" operator="containsText" text="Soutien">
      <formula>NOT(ISERROR(SEARCH("Soutien",A18)))</formula>
    </cfRule>
    <cfRule type="containsText" dxfId="52" priority="32" operator="containsText" text="2 à 6 heures">
      <formula>NOT(ISERROR(SEARCH("2 à 6 heures",A18)))</formula>
    </cfRule>
    <cfRule type="containsText" dxfId="51" priority="33" operator="containsText" text="6 à 12 heures">
      <formula>NOT(ISERROR(SEARCH("6 à 12 heures",A18)))</formula>
    </cfRule>
    <cfRule type="containsText" dxfId="50" priority="34" operator="containsText" text="12 à 18 heures">
      <formula>NOT(ISERROR(SEARCH("12 à 18 heures",A18)))</formula>
    </cfRule>
    <cfRule type="containsText" dxfId="49" priority="35" operator="containsText" text="20 heures">
      <formula>NOT(ISERROR(SEARCH("20 heures",A18)))</formula>
    </cfRule>
  </conditionalFormatting>
  <conditionalFormatting sqref="F13">
    <cfRule type="cellIs" dxfId="48" priority="28" operator="equal">
      <formula>2</formula>
    </cfRule>
    <cfRule type="cellIs" dxfId="47" priority="29" operator="equal">
      <formula>1</formula>
    </cfRule>
    <cfRule type="cellIs" dxfId="46" priority="30" operator="equal">
      <formula>0</formula>
    </cfRule>
  </conditionalFormatting>
  <conditionalFormatting sqref="F15">
    <cfRule type="cellIs" dxfId="45" priority="27" operator="between">
      <formula>0</formula>
      <formula>300</formula>
    </cfRule>
  </conditionalFormatting>
  <conditionalFormatting sqref="F12">
    <cfRule type="cellIs" dxfId="44" priority="26" operator="between">
      <formula>0</formula>
      <formula>20</formula>
    </cfRule>
  </conditionalFormatting>
  <conditionalFormatting sqref="F14">
    <cfRule type="cellIs" dxfId="43" priority="25" operator="between">
      <formula>0</formula>
      <formula>20</formula>
    </cfRule>
  </conditionalFormatting>
  <conditionalFormatting sqref="H8">
    <cfRule type="containsText" dxfId="42" priority="23" operator="containsText" text="OK">
      <formula>NOT(ISERROR(SEARCH("OK",#REF!)))</formula>
    </cfRule>
    <cfRule type="containsText" dxfId="41" priority="24" operator="containsText" text="Erreur">
      <formula>NOT(ISERROR(SEARCH("Erreur",#REF!)))</formula>
    </cfRule>
  </conditionalFormatting>
  <conditionalFormatting sqref="D21">
    <cfRule type="cellIs" dxfId="40" priority="15" operator="equal">
      <formula>"élevé"</formula>
    </cfRule>
    <cfRule type="cellIs" dxfId="39" priority="16" operator="equal">
      <formula>"moyen"</formula>
    </cfRule>
    <cfRule type="cellIs" dxfId="38" priority="17" operator="equal">
      <formula>"faible"</formula>
    </cfRule>
  </conditionalFormatting>
  <conditionalFormatting sqref="D22">
    <cfRule type="cellIs" dxfId="37" priority="12" operator="equal">
      <formula>"élevé"</formula>
    </cfRule>
    <cfRule type="cellIs" dxfId="36" priority="13" operator="equal">
      <formula>"moyen"</formula>
    </cfRule>
    <cfRule type="cellIs" dxfId="35" priority="14" operator="equal">
      <formula>"faible"</formula>
    </cfRule>
  </conditionalFormatting>
  <conditionalFormatting sqref="D23">
    <cfRule type="cellIs" dxfId="34" priority="7" operator="equal">
      <formula>"très élevé"</formula>
    </cfRule>
    <cfRule type="cellIs" dxfId="33" priority="8" operator="equal">
      <formula>"élevé"</formula>
    </cfRule>
    <cfRule type="cellIs" dxfId="32" priority="9" operator="equal">
      <formula>"important"</formula>
    </cfRule>
    <cfRule type="cellIs" dxfId="31" priority="10" operator="equal">
      <formula>"moyen"</formula>
    </cfRule>
    <cfRule type="cellIs" dxfId="30" priority="11" operator="equal">
      <formula>"faible"</formula>
    </cfRule>
  </conditionalFormatting>
  <conditionalFormatting sqref="E13">
    <cfRule type="cellIs" dxfId="29" priority="6" operator="equal">
      <formula>2</formula>
    </cfRule>
    <cfRule type="cellIs" dxfId="28" priority="5" operator="equal">
      <formula>1</formula>
    </cfRule>
    <cfRule type="cellIs" dxfId="27" priority="4" operator="equal">
      <formula>0</formula>
    </cfRule>
  </conditionalFormatting>
  <conditionalFormatting sqref="E15">
    <cfRule type="cellIs" dxfId="26" priority="1" operator="equal">
      <formula>0</formula>
    </cfRule>
    <cfRule type="cellIs" dxfId="25" priority="2" operator="equal">
      <formula>1</formula>
    </cfRule>
    <cfRule type="cellIs" dxfId="24" priority="3" operator="equal">
      <formula>2</formula>
    </cfRule>
  </conditionalFormatting>
  <dataValidations xWindow="682" yWindow="502" count="6">
    <dataValidation allowBlank="1" showInputMessage="1" showErrorMessage="1" promptTitle="Inscrire date en utilisant" prompt="ce format :_x000a_année-mois-jour" sqref="D6"/>
    <dataValidation type="list" allowBlank="1" showInputMessage="1" showErrorMessage="1" promptTitle="Transférer" prompt="le niveau d'autonomie du PEP-3 ici:" sqref="D13">
      <formula1>$G$9:$G$12</formula1>
    </dataValidation>
    <dataValidation allowBlank="1" showInputMessage="1" showErrorMessage="1" promptTitle="Donnée" prompt="de l'onglet Communication, Habiletés sociales et Jeux" sqref="D14"/>
    <dataValidation allowBlank="1" showInputMessage="1" showErrorMessage="1" promptTitle="Compléter" prompt="la date de naissance ET la date d'évaluation" sqref="B7:C7"/>
    <dataValidation allowBlank="1" showInputMessage="1" showErrorMessage="1" promptTitle="Inscrire la date" prompt="en utilisant ce format:_x000a_année-mois-jour" sqref="B9:C9"/>
    <dataValidation allowBlank="1" showInputMessage="1" showErrorMessage="1" promptTitle="Inscrire date " prompt="en utilisant ce format :_x000a_année-mois-jour" sqref="B6:C6"/>
  </dataValidations>
  <printOptions horizontalCentered="1"/>
  <pageMargins left="0.23622047244094491" right="0.23622047244094491" top="0.74803149606299213" bottom="0.74803149606299213" header="0.31496062992125984" footer="0.31496062992125984"/>
  <pageSetup scale="93" orientation="portrait" r:id="rId1"/>
  <headerFooter>
    <oddHeader>&amp;L&amp;G&amp;C&amp;"-,Gras"&amp;18&amp;K08+000PROGRAMME SPÉCIALISÉ DI-TSA-DM-DL 0-6 ANS</oddHeader>
    <oddFooter>&amp;L&amp;8Direction des programmes déficiences&amp;CODIS 3 ANS&amp;R&amp;8Imprimé le &amp;D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E46"/>
  <sheetViews>
    <sheetView showGridLines="0" showRowColHeaders="0" showRuler="0" view="pageLayout" zoomScaleNormal="110" zoomScaleSheetLayoutView="80" workbookViewId="0">
      <selection activeCell="C8" sqref="C8"/>
    </sheetView>
  </sheetViews>
  <sheetFormatPr baseColWidth="10" defaultColWidth="11.42578125" defaultRowHeight="12.75" x14ac:dyDescent="0.2"/>
  <cols>
    <col min="1" max="1" width="58.7109375" style="3" customWidth="1"/>
    <col min="2" max="2" width="2.85546875" style="2" customWidth="1"/>
    <col min="3" max="6" width="3.42578125" style="2" customWidth="1"/>
    <col min="7" max="7" width="5.28515625" style="2" customWidth="1"/>
    <col min="8" max="11" width="3.42578125" style="2" customWidth="1"/>
    <col min="12" max="12" width="5.42578125" style="2" customWidth="1"/>
    <col min="13" max="14" width="3.140625" style="2" hidden="1" customWidth="1"/>
    <col min="15" max="15" width="9.42578125" style="2" hidden="1" customWidth="1"/>
    <col min="16" max="16" width="14.85546875" style="2" hidden="1" customWidth="1"/>
    <col min="17" max="17" width="2.85546875" style="2" hidden="1" customWidth="1"/>
    <col min="18" max="19" width="3.140625" style="2" hidden="1" customWidth="1"/>
    <col min="20" max="20" width="11.42578125" style="2" hidden="1" customWidth="1"/>
    <col min="21" max="21" width="7.140625" style="2" hidden="1" customWidth="1"/>
    <col min="22" max="22" width="17.7109375" style="2" hidden="1" customWidth="1"/>
    <col min="23" max="23" width="12" style="2" hidden="1" customWidth="1"/>
    <col min="24" max="24" width="7.42578125" style="2" hidden="1" customWidth="1"/>
    <col min="25" max="29" width="11.42578125" style="2" hidden="1" customWidth="1"/>
    <col min="30" max="30" width="11.42578125" style="2" customWidth="1"/>
    <col min="31" max="31" width="6.7109375" style="2" customWidth="1"/>
    <col min="32" max="16384" width="11.42578125" style="2"/>
  </cols>
  <sheetData>
    <row r="1" spans="1:31" s="37" customFormat="1" ht="40.5" customHeight="1" x14ac:dyDescent="0.25">
      <c r="A1" s="163" t="s">
        <v>52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5"/>
      <c r="U1" s="111">
        <v>0</v>
      </c>
      <c r="V1" s="112" t="s">
        <v>81</v>
      </c>
      <c r="W1" s="113" t="s">
        <v>82</v>
      </c>
      <c r="X1" s="114">
        <v>1</v>
      </c>
      <c r="AE1" s="40"/>
    </row>
    <row r="2" spans="1:31" s="37" customFormat="1" ht="24.75" customHeight="1" x14ac:dyDescent="0.25">
      <c r="A2" s="171" t="s">
        <v>56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  <c r="U2" s="111">
        <v>1</v>
      </c>
      <c r="V2" s="112" t="s">
        <v>81</v>
      </c>
      <c r="W2" s="113" t="s">
        <v>82</v>
      </c>
      <c r="X2" s="114">
        <v>1</v>
      </c>
      <c r="AE2" s="40"/>
    </row>
    <row r="3" spans="1:31" s="37" customFormat="1" ht="9" customHeight="1" x14ac:dyDescent="0.2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3"/>
      <c r="U3" s="111">
        <v>2</v>
      </c>
      <c r="V3" s="112" t="s">
        <v>81</v>
      </c>
      <c r="W3" s="113" t="s">
        <v>82</v>
      </c>
      <c r="X3" s="114">
        <v>1</v>
      </c>
      <c r="AE3" s="40"/>
    </row>
    <row r="4" spans="1:31" s="37" customFormat="1" ht="21.75" customHeight="1" x14ac:dyDescent="0.25">
      <c r="A4" s="168" t="s">
        <v>25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70"/>
      <c r="U4" s="111">
        <v>3</v>
      </c>
      <c r="V4" s="112" t="s">
        <v>81</v>
      </c>
      <c r="W4" s="113" t="s">
        <v>82</v>
      </c>
      <c r="X4" s="114">
        <v>1</v>
      </c>
      <c r="AE4" s="40"/>
    </row>
    <row r="5" spans="1:31" s="37" customFormat="1" ht="15" x14ac:dyDescent="0.25">
      <c r="A5" s="68"/>
      <c r="B5" s="52"/>
      <c r="C5" s="52"/>
      <c r="D5" s="51"/>
      <c r="E5" s="53"/>
      <c r="F5" s="53"/>
      <c r="G5" s="53"/>
      <c r="H5" s="53"/>
      <c r="I5" s="53"/>
      <c r="J5" s="53"/>
      <c r="K5" s="53"/>
      <c r="L5" s="69"/>
      <c r="M5" s="40"/>
      <c r="Q5" s="40"/>
      <c r="U5" s="111">
        <v>4</v>
      </c>
      <c r="V5" s="112" t="s">
        <v>81</v>
      </c>
      <c r="W5" s="113" t="s">
        <v>82</v>
      </c>
      <c r="X5" s="114">
        <v>1</v>
      </c>
      <c r="AE5" s="40"/>
    </row>
    <row r="6" spans="1:31" s="37" customFormat="1" ht="15" x14ac:dyDescent="0.25">
      <c r="A6" s="70"/>
      <c r="B6" s="54"/>
      <c r="C6" s="166" t="s">
        <v>6</v>
      </c>
      <c r="D6" s="273"/>
      <c r="E6" s="273"/>
      <c r="F6" s="273"/>
      <c r="G6" s="52"/>
      <c r="H6" s="167" t="s">
        <v>7</v>
      </c>
      <c r="I6" s="273"/>
      <c r="J6" s="273"/>
      <c r="K6" s="273"/>
      <c r="L6" s="69"/>
      <c r="M6" s="41" t="s">
        <v>8</v>
      </c>
      <c r="N6" s="42" t="s">
        <v>9</v>
      </c>
      <c r="O6" s="42" t="s">
        <v>10</v>
      </c>
      <c r="P6" s="38" t="s">
        <v>27</v>
      </c>
      <c r="Q6" s="41" t="s">
        <v>11</v>
      </c>
      <c r="R6" s="42" t="s">
        <v>12</v>
      </c>
      <c r="S6" s="42" t="s">
        <v>13</v>
      </c>
      <c r="T6" s="38" t="s">
        <v>0</v>
      </c>
      <c r="U6" s="111">
        <v>5</v>
      </c>
      <c r="V6" s="112" t="s">
        <v>83</v>
      </c>
      <c r="W6" s="113" t="s">
        <v>85</v>
      </c>
      <c r="X6" s="114">
        <v>2</v>
      </c>
      <c r="AE6" s="40"/>
    </row>
    <row r="7" spans="1:31" s="37" customFormat="1" x14ac:dyDescent="0.25">
      <c r="A7" s="70"/>
      <c r="B7" s="54"/>
      <c r="C7" s="62">
        <v>0</v>
      </c>
      <c r="D7" s="44">
        <v>1</v>
      </c>
      <c r="E7" s="44">
        <v>2</v>
      </c>
      <c r="F7" s="44">
        <v>3</v>
      </c>
      <c r="G7" s="52"/>
      <c r="H7" s="44">
        <v>0</v>
      </c>
      <c r="I7" s="44">
        <v>1</v>
      </c>
      <c r="J7" s="44">
        <v>2</v>
      </c>
      <c r="K7" s="44">
        <v>3</v>
      </c>
      <c r="L7" s="69"/>
      <c r="M7" s="40"/>
      <c r="Q7" s="40"/>
      <c r="U7" s="111">
        <v>6</v>
      </c>
      <c r="V7" s="112" t="s">
        <v>83</v>
      </c>
      <c r="W7" s="113" t="s">
        <v>85</v>
      </c>
      <c r="X7" s="114">
        <v>2</v>
      </c>
      <c r="Y7" s="38"/>
      <c r="AB7" s="43" t="s">
        <v>45</v>
      </c>
      <c r="AC7" s="37">
        <v>5</v>
      </c>
      <c r="AE7" s="40"/>
    </row>
    <row r="8" spans="1:31" s="37" customFormat="1" ht="18.75" customHeight="1" x14ac:dyDescent="0.25">
      <c r="A8" s="84" t="s">
        <v>16</v>
      </c>
      <c r="B8" s="52"/>
      <c r="C8" s="63"/>
      <c r="D8" s="63"/>
      <c r="E8" s="63"/>
      <c r="F8" s="63"/>
      <c r="G8" s="56" t="str">
        <f t="shared" ref="G8:G16" si="0">IF(COUNTA(C8:F8)=1,"OK","Erreur")</f>
        <v>Erreur</v>
      </c>
      <c r="H8" s="67"/>
      <c r="I8" s="63"/>
      <c r="J8" s="63"/>
      <c r="K8" s="67"/>
      <c r="L8" s="71" t="str">
        <f t="shared" ref="L8:L16" si="1">IF(COUNTA(H8:K8)=1,"OK","Erreur")</f>
        <v>Erreur</v>
      </c>
      <c r="M8" s="31">
        <f t="shared" ref="M8:M16" si="2">COUNTA(D8)*1</f>
        <v>0</v>
      </c>
      <c r="N8" s="31">
        <f>COUNTA(E8)*3</f>
        <v>0</v>
      </c>
      <c r="O8" s="31">
        <f>COUNTA(F8)*5</f>
        <v>0</v>
      </c>
      <c r="P8" s="39">
        <f t="shared" ref="P8:P16" si="3">SUM(M8:O8)</f>
        <v>0</v>
      </c>
      <c r="Q8" s="31">
        <f t="shared" ref="Q8:Q16" si="4">COUNTA(I8)*1</f>
        <v>0</v>
      </c>
      <c r="R8" s="31">
        <f>COUNTA(J8)*3</f>
        <v>0</v>
      </c>
      <c r="S8" s="31">
        <f>COUNTA(K8)*5</f>
        <v>0</v>
      </c>
      <c r="T8" s="21">
        <f t="shared" ref="T8:T16" si="5">SUM(Q8:S8)</f>
        <v>0</v>
      </c>
      <c r="U8" s="111">
        <v>7</v>
      </c>
      <c r="V8" s="112" t="s">
        <v>83</v>
      </c>
      <c r="W8" s="113" t="s">
        <v>85</v>
      </c>
      <c r="X8" s="114">
        <v>2</v>
      </c>
      <c r="Y8" s="38"/>
      <c r="AB8" s="43" t="s">
        <v>47</v>
      </c>
      <c r="AC8" s="37">
        <v>6</v>
      </c>
      <c r="AE8" s="40"/>
    </row>
    <row r="9" spans="1:31" s="37" customFormat="1" ht="18.75" customHeight="1" x14ac:dyDescent="0.25">
      <c r="A9" s="84" t="s">
        <v>17</v>
      </c>
      <c r="B9" s="52"/>
      <c r="C9" s="63"/>
      <c r="D9" s="63"/>
      <c r="E9" s="64"/>
      <c r="F9" s="63"/>
      <c r="G9" s="56" t="str">
        <f t="shared" si="0"/>
        <v>Erreur</v>
      </c>
      <c r="H9" s="63"/>
      <c r="I9" s="63"/>
      <c r="J9" s="63"/>
      <c r="K9" s="67"/>
      <c r="L9" s="71" t="str">
        <f t="shared" si="1"/>
        <v>Erreur</v>
      </c>
      <c r="M9" s="31">
        <f t="shared" si="2"/>
        <v>0</v>
      </c>
      <c r="N9" s="31">
        <f t="shared" ref="N9:N16" si="6">COUNTA(E9)*3</f>
        <v>0</v>
      </c>
      <c r="O9" s="31">
        <f t="shared" ref="O9:O16" si="7">COUNTA(F9)*5</f>
        <v>0</v>
      </c>
      <c r="P9" s="39">
        <f t="shared" si="3"/>
        <v>0</v>
      </c>
      <c r="Q9" s="31">
        <f t="shared" si="4"/>
        <v>0</v>
      </c>
      <c r="R9" s="31">
        <f t="shared" ref="R9:R16" si="8">COUNTA(J9)*3</f>
        <v>0</v>
      </c>
      <c r="S9" s="31">
        <f t="shared" ref="S9:S16" si="9">COUNTA(K9)*5</f>
        <v>0</v>
      </c>
      <c r="T9" s="21">
        <f t="shared" si="5"/>
        <v>0</v>
      </c>
      <c r="U9" s="111">
        <v>8</v>
      </c>
      <c r="V9" s="112" t="s">
        <v>83</v>
      </c>
      <c r="W9" s="113" t="s">
        <v>85</v>
      </c>
      <c r="X9" s="114">
        <v>2</v>
      </c>
      <c r="Y9" s="38"/>
      <c r="AB9" s="43" t="s">
        <v>46</v>
      </c>
      <c r="AC9" s="37">
        <v>6</v>
      </c>
      <c r="AE9" s="40"/>
    </row>
    <row r="10" spans="1:31" s="37" customFormat="1" ht="18.75" customHeight="1" x14ac:dyDescent="0.25">
      <c r="A10" s="85" t="s">
        <v>18</v>
      </c>
      <c r="B10" s="54"/>
      <c r="C10" s="63"/>
      <c r="D10" s="65"/>
      <c r="E10" s="63"/>
      <c r="F10" s="63"/>
      <c r="G10" s="56" t="str">
        <f t="shared" si="0"/>
        <v>Erreur</v>
      </c>
      <c r="H10" s="63"/>
      <c r="I10" s="63"/>
      <c r="J10" s="63"/>
      <c r="K10" s="67"/>
      <c r="L10" s="71" t="str">
        <f t="shared" si="1"/>
        <v>Erreur</v>
      </c>
      <c r="M10" s="31">
        <f t="shared" si="2"/>
        <v>0</v>
      </c>
      <c r="N10" s="31">
        <f t="shared" si="6"/>
        <v>0</v>
      </c>
      <c r="O10" s="31">
        <f t="shared" si="7"/>
        <v>0</v>
      </c>
      <c r="P10" s="39">
        <f t="shared" si="3"/>
        <v>0</v>
      </c>
      <c r="Q10" s="31">
        <f t="shared" si="4"/>
        <v>0</v>
      </c>
      <c r="R10" s="31">
        <f t="shared" si="8"/>
        <v>0</v>
      </c>
      <c r="S10" s="31">
        <f t="shared" si="9"/>
        <v>0</v>
      </c>
      <c r="T10" s="21">
        <f t="shared" si="5"/>
        <v>0</v>
      </c>
      <c r="U10" s="111">
        <v>9</v>
      </c>
      <c r="V10" s="112" t="s">
        <v>83</v>
      </c>
      <c r="W10" s="113" t="s">
        <v>85</v>
      </c>
      <c r="X10" s="114">
        <v>2</v>
      </c>
      <c r="AE10" s="40"/>
    </row>
    <row r="11" spans="1:31" s="37" customFormat="1" ht="18.75" customHeight="1" x14ac:dyDescent="0.25">
      <c r="A11" s="85" t="s">
        <v>19</v>
      </c>
      <c r="B11" s="54"/>
      <c r="C11" s="63"/>
      <c r="D11" s="65"/>
      <c r="E11" s="63"/>
      <c r="F11" s="63"/>
      <c r="G11" s="56" t="str">
        <f t="shared" si="0"/>
        <v>Erreur</v>
      </c>
      <c r="H11" s="63"/>
      <c r="I11" s="63"/>
      <c r="J11" s="63"/>
      <c r="K11" s="67"/>
      <c r="L11" s="71" t="str">
        <f t="shared" si="1"/>
        <v>Erreur</v>
      </c>
      <c r="M11" s="31">
        <f t="shared" si="2"/>
        <v>0</v>
      </c>
      <c r="N11" s="31">
        <f t="shared" si="6"/>
        <v>0</v>
      </c>
      <c r="O11" s="31">
        <f t="shared" si="7"/>
        <v>0</v>
      </c>
      <c r="P11" s="39">
        <f t="shared" si="3"/>
        <v>0</v>
      </c>
      <c r="Q11" s="31">
        <f t="shared" si="4"/>
        <v>0</v>
      </c>
      <c r="R11" s="31">
        <f t="shared" si="8"/>
        <v>0</v>
      </c>
      <c r="S11" s="31">
        <f t="shared" si="9"/>
        <v>0</v>
      </c>
      <c r="T11" s="21">
        <f t="shared" si="5"/>
        <v>0</v>
      </c>
      <c r="U11" s="111">
        <v>10</v>
      </c>
      <c r="V11" s="112" t="s">
        <v>83</v>
      </c>
      <c r="W11" s="113" t="s">
        <v>85</v>
      </c>
      <c r="X11" s="114">
        <v>2</v>
      </c>
      <c r="AE11" s="40"/>
    </row>
    <row r="12" spans="1:31" s="37" customFormat="1" ht="18.75" customHeight="1" x14ac:dyDescent="0.25">
      <c r="A12" s="85" t="s">
        <v>20</v>
      </c>
      <c r="B12" s="54"/>
      <c r="C12" s="63"/>
      <c r="D12" s="63"/>
      <c r="E12" s="63"/>
      <c r="F12" s="63"/>
      <c r="G12" s="56" t="str">
        <f t="shared" si="0"/>
        <v>Erreur</v>
      </c>
      <c r="H12" s="63"/>
      <c r="I12" s="63"/>
      <c r="J12" s="63"/>
      <c r="K12" s="67"/>
      <c r="L12" s="71" t="str">
        <f t="shared" si="1"/>
        <v>Erreur</v>
      </c>
      <c r="M12" s="31">
        <f t="shared" si="2"/>
        <v>0</v>
      </c>
      <c r="N12" s="31">
        <f t="shared" si="6"/>
        <v>0</v>
      </c>
      <c r="O12" s="31">
        <f t="shared" si="7"/>
        <v>0</v>
      </c>
      <c r="P12" s="39">
        <f t="shared" si="3"/>
        <v>0</v>
      </c>
      <c r="Q12" s="31">
        <f t="shared" si="4"/>
        <v>0</v>
      </c>
      <c r="R12" s="31">
        <f t="shared" si="8"/>
        <v>0</v>
      </c>
      <c r="S12" s="31">
        <f t="shared" si="9"/>
        <v>0</v>
      </c>
      <c r="T12" s="21">
        <f t="shared" si="5"/>
        <v>0</v>
      </c>
      <c r="U12" s="111">
        <v>11</v>
      </c>
      <c r="V12" s="112" t="s">
        <v>83</v>
      </c>
      <c r="W12" s="113" t="s">
        <v>85</v>
      </c>
      <c r="X12" s="114">
        <v>2</v>
      </c>
      <c r="AE12" s="40"/>
    </row>
    <row r="13" spans="1:31" s="37" customFormat="1" ht="18.75" customHeight="1" x14ac:dyDescent="0.25">
      <c r="A13" s="85" t="s">
        <v>21</v>
      </c>
      <c r="B13" s="54"/>
      <c r="C13" s="63"/>
      <c r="D13" s="63"/>
      <c r="E13" s="63"/>
      <c r="F13" s="63"/>
      <c r="G13" s="56" t="str">
        <f t="shared" si="0"/>
        <v>Erreur</v>
      </c>
      <c r="H13" s="63"/>
      <c r="I13" s="63"/>
      <c r="J13" s="63"/>
      <c r="K13" s="67"/>
      <c r="L13" s="71" t="str">
        <f t="shared" si="1"/>
        <v>Erreur</v>
      </c>
      <c r="M13" s="31">
        <f t="shared" si="2"/>
        <v>0</v>
      </c>
      <c r="N13" s="31">
        <f t="shared" si="6"/>
        <v>0</v>
      </c>
      <c r="O13" s="31">
        <f t="shared" si="7"/>
        <v>0</v>
      </c>
      <c r="P13" s="39">
        <f t="shared" si="3"/>
        <v>0</v>
      </c>
      <c r="Q13" s="31">
        <f t="shared" si="4"/>
        <v>0</v>
      </c>
      <c r="R13" s="31">
        <f t="shared" si="8"/>
        <v>0</v>
      </c>
      <c r="S13" s="31">
        <f t="shared" si="9"/>
        <v>0</v>
      </c>
      <c r="T13" s="21">
        <f t="shared" si="5"/>
        <v>0</v>
      </c>
      <c r="U13" s="111">
        <v>12</v>
      </c>
      <c r="V13" s="112" t="s">
        <v>83</v>
      </c>
      <c r="W13" s="113" t="s">
        <v>85</v>
      </c>
      <c r="X13" s="114">
        <v>2</v>
      </c>
      <c r="AE13" s="40"/>
    </row>
    <row r="14" spans="1:31" s="37" customFormat="1" ht="18.75" customHeight="1" x14ac:dyDescent="0.25">
      <c r="A14" s="85" t="s">
        <v>22</v>
      </c>
      <c r="B14" s="54"/>
      <c r="C14" s="63"/>
      <c r="D14" s="63"/>
      <c r="E14" s="63"/>
      <c r="F14" s="63"/>
      <c r="G14" s="56" t="str">
        <f t="shared" si="0"/>
        <v>Erreur</v>
      </c>
      <c r="H14" s="63"/>
      <c r="I14" s="63"/>
      <c r="J14" s="63"/>
      <c r="K14" s="67"/>
      <c r="L14" s="71" t="str">
        <f t="shared" si="1"/>
        <v>Erreur</v>
      </c>
      <c r="M14" s="31">
        <f t="shared" si="2"/>
        <v>0</v>
      </c>
      <c r="N14" s="31">
        <f t="shared" si="6"/>
        <v>0</v>
      </c>
      <c r="O14" s="31">
        <f t="shared" si="7"/>
        <v>0</v>
      </c>
      <c r="P14" s="39">
        <f t="shared" si="3"/>
        <v>0</v>
      </c>
      <c r="Q14" s="31">
        <f t="shared" si="4"/>
        <v>0</v>
      </c>
      <c r="R14" s="31">
        <f t="shared" si="8"/>
        <v>0</v>
      </c>
      <c r="S14" s="31">
        <f t="shared" si="9"/>
        <v>0</v>
      </c>
      <c r="T14" s="21">
        <f t="shared" si="5"/>
        <v>0</v>
      </c>
      <c r="U14" s="111">
        <v>13</v>
      </c>
      <c r="V14" s="112" t="s">
        <v>83</v>
      </c>
      <c r="W14" s="113" t="s">
        <v>85</v>
      </c>
      <c r="X14" s="114">
        <v>2</v>
      </c>
      <c r="AE14" s="40"/>
    </row>
    <row r="15" spans="1:31" s="37" customFormat="1" ht="18.75" customHeight="1" x14ac:dyDescent="0.25">
      <c r="A15" s="85" t="s">
        <v>23</v>
      </c>
      <c r="B15" s="54"/>
      <c r="C15" s="66"/>
      <c r="D15" s="63"/>
      <c r="E15" s="63"/>
      <c r="F15" s="63"/>
      <c r="G15" s="56" t="str">
        <f t="shared" si="0"/>
        <v>Erreur</v>
      </c>
      <c r="H15" s="63"/>
      <c r="I15" s="63"/>
      <c r="J15" s="63"/>
      <c r="K15" s="67"/>
      <c r="L15" s="71" t="str">
        <f t="shared" si="1"/>
        <v>Erreur</v>
      </c>
      <c r="M15" s="31">
        <f t="shared" si="2"/>
        <v>0</v>
      </c>
      <c r="N15" s="31">
        <f t="shared" si="6"/>
        <v>0</v>
      </c>
      <c r="O15" s="31">
        <f t="shared" si="7"/>
        <v>0</v>
      </c>
      <c r="P15" s="39">
        <f t="shared" si="3"/>
        <v>0</v>
      </c>
      <c r="Q15" s="31">
        <f t="shared" si="4"/>
        <v>0</v>
      </c>
      <c r="R15" s="31">
        <f t="shared" si="8"/>
        <v>0</v>
      </c>
      <c r="S15" s="31">
        <f t="shared" si="9"/>
        <v>0</v>
      </c>
      <c r="T15" s="21">
        <f t="shared" si="5"/>
        <v>0</v>
      </c>
      <c r="U15" s="111">
        <v>14</v>
      </c>
      <c r="V15" s="112" t="s">
        <v>83</v>
      </c>
      <c r="W15" s="113" t="s">
        <v>85</v>
      </c>
      <c r="X15" s="114">
        <v>2</v>
      </c>
      <c r="AE15" s="40"/>
    </row>
    <row r="16" spans="1:31" s="37" customFormat="1" ht="18.75" customHeight="1" x14ac:dyDescent="0.25">
      <c r="A16" s="85" t="s">
        <v>24</v>
      </c>
      <c r="B16" s="54"/>
      <c r="C16" s="63"/>
      <c r="D16" s="63"/>
      <c r="E16" s="63"/>
      <c r="F16" s="63"/>
      <c r="G16" s="56" t="str">
        <f t="shared" si="0"/>
        <v>Erreur</v>
      </c>
      <c r="H16" s="63"/>
      <c r="I16" s="63"/>
      <c r="J16" s="63"/>
      <c r="K16" s="67"/>
      <c r="L16" s="71" t="str">
        <f t="shared" si="1"/>
        <v>Erreur</v>
      </c>
      <c r="M16" s="31">
        <f t="shared" si="2"/>
        <v>0</v>
      </c>
      <c r="N16" s="31">
        <f t="shared" si="6"/>
        <v>0</v>
      </c>
      <c r="O16" s="31">
        <f t="shared" si="7"/>
        <v>0</v>
      </c>
      <c r="P16" s="39">
        <f t="shared" si="3"/>
        <v>0</v>
      </c>
      <c r="Q16" s="31">
        <f t="shared" si="4"/>
        <v>0</v>
      </c>
      <c r="R16" s="31">
        <f t="shared" si="8"/>
        <v>0</v>
      </c>
      <c r="S16" s="31">
        <f t="shared" si="9"/>
        <v>0</v>
      </c>
      <c r="T16" s="21">
        <f t="shared" si="5"/>
        <v>0</v>
      </c>
      <c r="U16" s="111">
        <v>15</v>
      </c>
      <c r="V16" s="112" t="s">
        <v>84</v>
      </c>
      <c r="W16" s="113" t="s">
        <v>86</v>
      </c>
      <c r="X16" s="114">
        <v>3</v>
      </c>
      <c r="AE16" s="40"/>
    </row>
    <row r="17" spans="1:31" s="37" customFormat="1" x14ac:dyDescent="0.25">
      <c r="A17" s="70"/>
      <c r="B17" s="54"/>
      <c r="C17" s="54"/>
      <c r="D17" s="55"/>
      <c r="E17" s="55"/>
      <c r="F17" s="55"/>
      <c r="G17" s="52"/>
      <c r="H17" s="52"/>
      <c r="I17" s="55"/>
      <c r="J17" s="57"/>
      <c r="K17" s="55"/>
      <c r="L17" s="69"/>
      <c r="U17" s="111">
        <v>16</v>
      </c>
      <c r="V17" s="112" t="s">
        <v>84</v>
      </c>
      <c r="W17" s="113" t="s">
        <v>86</v>
      </c>
      <c r="X17" s="114">
        <v>3</v>
      </c>
      <c r="AE17" s="40"/>
    </row>
    <row r="18" spans="1:31" s="37" customFormat="1" ht="15.75" customHeight="1" x14ac:dyDescent="0.25">
      <c r="A18" s="155" t="s">
        <v>111</v>
      </c>
      <c r="B18" s="54"/>
      <c r="C18" s="54"/>
      <c r="D18" s="55"/>
      <c r="E18" s="55"/>
      <c r="F18" s="61">
        <f>SUM(P8:P16)</f>
        <v>0</v>
      </c>
      <c r="G18" s="55"/>
      <c r="H18" s="52"/>
      <c r="I18" s="55"/>
      <c r="J18" s="55"/>
      <c r="K18" s="61">
        <f>SUM(T8:T16)</f>
        <v>0</v>
      </c>
      <c r="L18" s="69"/>
      <c r="U18" s="111">
        <v>17</v>
      </c>
      <c r="V18" s="112" t="s">
        <v>84</v>
      </c>
      <c r="W18" s="113" t="s">
        <v>86</v>
      </c>
      <c r="X18" s="114">
        <v>3</v>
      </c>
      <c r="AE18" s="40"/>
    </row>
    <row r="19" spans="1:31" s="37" customFormat="1" x14ac:dyDescent="0.25">
      <c r="A19" s="70"/>
      <c r="B19" s="54"/>
      <c r="C19" s="54"/>
      <c r="D19" s="52"/>
      <c r="E19" s="52"/>
      <c r="F19" s="52"/>
      <c r="G19" s="52"/>
      <c r="H19" s="52"/>
      <c r="I19" s="52"/>
      <c r="J19" s="52"/>
      <c r="K19" s="52"/>
      <c r="L19" s="69"/>
      <c r="M19" s="144" t="s">
        <v>28</v>
      </c>
      <c r="N19" s="144"/>
      <c r="O19" s="144"/>
      <c r="P19" s="145" t="s">
        <v>94</v>
      </c>
      <c r="U19" s="111">
        <v>18</v>
      </c>
      <c r="V19" s="112" t="s">
        <v>84</v>
      </c>
      <c r="W19" s="113" t="s">
        <v>86</v>
      </c>
      <c r="X19" s="114">
        <v>3</v>
      </c>
      <c r="AE19" s="40"/>
    </row>
    <row r="20" spans="1:31" s="37" customFormat="1" ht="12" customHeight="1" x14ac:dyDescent="0.25">
      <c r="A20" s="72"/>
      <c r="B20" s="52"/>
      <c r="C20" s="52"/>
      <c r="D20" s="52"/>
      <c r="E20" s="58"/>
      <c r="F20" s="52"/>
      <c r="G20" s="52"/>
      <c r="H20" s="52"/>
      <c r="I20" s="52"/>
      <c r="J20" s="52"/>
      <c r="K20" s="52"/>
      <c r="L20" s="69"/>
      <c r="M20" s="94" t="s">
        <v>14</v>
      </c>
      <c r="N20" s="94"/>
      <c r="O20" s="94"/>
      <c r="P20" s="97" t="s">
        <v>95</v>
      </c>
      <c r="U20" s="111">
        <v>19</v>
      </c>
      <c r="V20" s="112" t="s">
        <v>84</v>
      </c>
      <c r="W20" s="113" t="s">
        <v>86</v>
      </c>
      <c r="X20" s="114">
        <v>3</v>
      </c>
      <c r="AE20" s="40"/>
    </row>
    <row r="21" spans="1:31" s="37" customFormat="1" ht="36" customHeight="1" x14ac:dyDescent="0.25">
      <c r="A21" s="86"/>
      <c r="B21" s="73"/>
      <c r="C21" s="73"/>
      <c r="D21" s="73"/>
      <c r="E21" s="74"/>
      <c r="F21" s="73"/>
      <c r="G21" s="73"/>
      <c r="H21" s="73"/>
      <c r="I21" s="73"/>
      <c r="J21" s="73"/>
      <c r="K21" s="73"/>
      <c r="L21" s="75"/>
      <c r="M21" s="146" t="s">
        <v>15</v>
      </c>
      <c r="N21" s="146"/>
      <c r="O21" s="146"/>
      <c r="P21" s="147" t="s">
        <v>96</v>
      </c>
      <c r="U21" s="111">
        <v>20</v>
      </c>
      <c r="V21" s="112" t="s">
        <v>84</v>
      </c>
      <c r="W21" s="113" t="s">
        <v>86</v>
      </c>
      <c r="X21" s="114">
        <v>3</v>
      </c>
      <c r="AE21" s="40"/>
    </row>
    <row r="22" spans="1:31" s="60" customFormat="1" ht="11.25" customHeight="1" x14ac:dyDescent="0.25">
      <c r="A22" s="264"/>
      <c r="B22" s="265"/>
      <c r="C22" s="265"/>
      <c r="D22" s="265"/>
      <c r="E22" s="266"/>
      <c r="F22" s="265"/>
      <c r="G22" s="265"/>
      <c r="H22" s="265"/>
      <c r="I22" s="265"/>
      <c r="J22" s="265"/>
      <c r="K22" s="265"/>
      <c r="L22" s="265"/>
      <c r="U22" s="111">
        <v>21</v>
      </c>
      <c r="V22" s="112" t="s">
        <v>84</v>
      </c>
      <c r="W22" s="113" t="s">
        <v>86</v>
      </c>
      <c r="X22" s="114">
        <v>3</v>
      </c>
      <c r="AE22" s="59"/>
    </row>
    <row r="23" spans="1:31" s="37" customFormat="1" ht="16.5" customHeight="1" x14ac:dyDescent="0.25">
      <c r="A23" s="267"/>
      <c r="B23" s="268"/>
      <c r="C23" s="268"/>
      <c r="D23" s="268"/>
      <c r="E23" s="269"/>
      <c r="F23" s="268"/>
      <c r="G23" s="268"/>
      <c r="H23" s="268"/>
      <c r="I23" s="268"/>
      <c r="J23" s="268"/>
      <c r="K23" s="268"/>
      <c r="L23" s="268"/>
      <c r="Q23" s="59"/>
      <c r="R23" s="59"/>
      <c r="S23" s="59"/>
      <c r="T23" s="59"/>
      <c r="U23" s="111">
        <v>22</v>
      </c>
      <c r="V23" s="112" t="s">
        <v>84</v>
      </c>
      <c r="W23" s="113" t="s">
        <v>86</v>
      </c>
      <c r="X23" s="114">
        <v>3</v>
      </c>
      <c r="AE23" s="40"/>
    </row>
    <row r="24" spans="1:31" s="4" customFormat="1" ht="12" customHeight="1" x14ac:dyDescent="0.25">
      <c r="A24" s="270"/>
      <c r="B24" s="271"/>
      <c r="C24" s="271"/>
      <c r="D24" s="271"/>
      <c r="E24" s="272"/>
      <c r="F24" s="271"/>
      <c r="G24" s="271"/>
      <c r="H24" s="271"/>
      <c r="I24" s="271"/>
      <c r="J24" s="271"/>
      <c r="K24" s="271"/>
      <c r="L24" s="271"/>
      <c r="Q24" s="133"/>
      <c r="R24" s="133"/>
      <c r="S24" s="133"/>
      <c r="T24" s="133"/>
      <c r="U24" s="128">
        <v>23</v>
      </c>
      <c r="V24" s="112" t="s">
        <v>84</v>
      </c>
      <c r="W24" s="113" t="s">
        <v>86</v>
      </c>
      <c r="X24" s="114">
        <v>3</v>
      </c>
      <c r="AE24" s="50"/>
    </row>
    <row r="25" spans="1:31" s="4" customFormat="1" ht="18" customHeight="1" x14ac:dyDescent="0.25">
      <c r="A25" s="22"/>
      <c r="B25" s="6"/>
      <c r="E25" s="5"/>
      <c r="M25" s="133"/>
      <c r="N25" s="133"/>
      <c r="O25" s="133"/>
      <c r="P25" s="133"/>
      <c r="Q25" s="133"/>
      <c r="R25" s="133"/>
      <c r="S25" s="133"/>
      <c r="T25" s="134"/>
      <c r="U25" s="128">
        <v>24</v>
      </c>
      <c r="V25" s="112" t="s">
        <v>84</v>
      </c>
      <c r="W25" s="113" t="s">
        <v>86</v>
      </c>
      <c r="X25" s="114">
        <v>3</v>
      </c>
      <c r="AE25" s="50"/>
    </row>
    <row r="26" spans="1:31" ht="18" customHeight="1" x14ac:dyDescent="0.2">
      <c r="M26" s="100"/>
      <c r="N26" s="100"/>
      <c r="O26" s="132"/>
      <c r="P26" s="135"/>
      <c r="Q26" s="132"/>
      <c r="R26" s="132"/>
      <c r="S26" s="132"/>
      <c r="T26" s="100"/>
      <c r="U26" s="129">
        <v>25</v>
      </c>
      <c r="V26" s="112" t="s">
        <v>84</v>
      </c>
      <c r="W26" s="113" t="s">
        <v>86</v>
      </c>
      <c r="X26" s="114">
        <v>3</v>
      </c>
      <c r="Y26" s="37">
        <v>2</v>
      </c>
    </row>
    <row r="27" spans="1:31" ht="18" customHeight="1" x14ac:dyDescent="0.2">
      <c r="M27" s="100"/>
      <c r="N27" s="100"/>
      <c r="O27" s="132"/>
      <c r="P27" s="135"/>
      <c r="Q27" s="137"/>
      <c r="R27" s="132"/>
      <c r="S27" s="132"/>
      <c r="T27" s="100"/>
      <c r="U27" s="129">
        <v>26</v>
      </c>
      <c r="V27" s="112" t="s">
        <v>84</v>
      </c>
      <c r="W27" s="113" t="s">
        <v>86</v>
      </c>
      <c r="X27" s="114">
        <v>3</v>
      </c>
      <c r="Y27" s="37">
        <v>3</v>
      </c>
    </row>
    <row r="28" spans="1:31" ht="18" customHeight="1" x14ac:dyDescent="0.2">
      <c r="M28" s="100"/>
      <c r="N28" s="100"/>
      <c r="O28" s="132"/>
      <c r="P28" s="135"/>
      <c r="Q28" s="137"/>
      <c r="R28" s="132"/>
      <c r="S28" s="132"/>
      <c r="T28" s="100"/>
      <c r="U28" s="129">
        <v>27</v>
      </c>
      <c r="V28" s="112" t="s">
        <v>84</v>
      </c>
      <c r="W28" s="113" t="s">
        <v>86</v>
      </c>
      <c r="X28" s="114">
        <v>3</v>
      </c>
      <c r="Y28" s="37">
        <v>5</v>
      </c>
    </row>
    <row r="29" spans="1:31" ht="18" customHeight="1" x14ac:dyDescent="0.2">
      <c r="M29" s="100"/>
      <c r="N29" s="100"/>
      <c r="O29" s="132"/>
      <c r="P29" s="135"/>
      <c r="Q29" s="137"/>
      <c r="R29" s="132"/>
      <c r="S29" s="132"/>
      <c r="T29" s="100"/>
      <c r="U29" s="129">
        <v>28</v>
      </c>
      <c r="V29" s="112" t="s">
        <v>84</v>
      </c>
      <c r="W29" s="113" t="s">
        <v>86</v>
      </c>
      <c r="X29" s="114">
        <v>3</v>
      </c>
      <c r="Y29" s="37">
        <v>7</v>
      </c>
    </row>
    <row r="30" spans="1:31" ht="18" customHeight="1" x14ac:dyDescent="0.2">
      <c r="M30" s="100"/>
      <c r="N30" s="100"/>
      <c r="O30" s="132"/>
      <c r="P30" s="135"/>
      <c r="Q30" s="137"/>
      <c r="R30" s="132"/>
      <c r="S30" s="132"/>
      <c r="T30" s="100"/>
      <c r="U30" s="129" t="s">
        <v>97</v>
      </c>
      <c r="V30" s="112" t="s">
        <v>84</v>
      </c>
      <c r="W30" s="113" t="s">
        <v>86</v>
      </c>
      <c r="X30" s="114">
        <v>3</v>
      </c>
      <c r="Y30" s="37">
        <v>10</v>
      </c>
    </row>
    <row r="31" spans="1:31" x14ac:dyDescent="0.2">
      <c r="M31" s="136"/>
      <c r="N31" s="136"/>
      <c r="O31" s="136"/>
      <c r="P31" s="136"/>
      <c r="Q31" s="136"/>
      <c r="R31" s="136"/>
      <c r="S31" s="136"/>
      <c r="T31" s="136"/>
      <c r="U31" s="129">
        <v>30</v>
      </c>
      <c r="V31" s="112" t="s">
        <v>84</v>
      </c>
      <c r="W31" s="113" t="s">
        <v>86</v>
      </c>
      <c r="X31" s="114">
        <v>3</v>
      </c>
    </row>
    <row r="32" spans="1:31" x14ac:dyDescent="0.2">
      <c r="M32" s="136"/>
      <c r="N32" s="136"/>
      <c r="O32" s="136"/>
      <c r="P32" s="136"/>
      <c r="Q32" s="136"/>
      <c r="R32" s="136"/>
      <c r="S32" s="136"/>
      <c r="T32" s="136"/>
      <c r="U32" s="129">
        <v>31</v>
      </c>
      <c r="V32" s="112" t="s">
        <v>84</v>
      </c>
      <c r="W32" s="113" t="s">
        <v>86</v>
      </c>
      <c r="X32" s="114">
        <v>3</v>
      </c>
    </row>
    <row r="33" spans="13:24" x14ac:dyDescent="0.2">
      <c r="M33" s="136"/>
      <c r="N33" s="136"/>
      <c r="O33" s="136"/>
      <c r="P33" s="136"/>
      <c r="Q33" s="136"/>
      <c r="R33" s="136"/>
      <c r="S33" s="136"/>
      <c r="T33" s="136"/>
      <c r="U33" s="129">
        <v>32</v>
      </c>
      <c r="V33" s="112" t="s">
        <v>84</v>
      </c>
      <c r="W33" s="113" t="s">
        <v>86</v>
      </c>
      <c r="X33" s="114">
        <v>3</v>
      </c>
    </row>
    <row r="34" spans="13:24" x14ac:dyDescent="0.2">
      <c r="U34" s="129">
        <v>33</v>
      </c>
      <c r="V34" s="112" t="s">
        <v>84</v>
      </c>
      <c r="W34" s="113" t="s">
        <v>86</v>
      </c>
      <c r="X34" s="114">
        <v>3</v>
      </c>
    </row>
    <row r="35" spans="13:24" x14ac:dyDescent="0.2">
      <c r="U35" s="129">
        <v>34</v>
      </c>
      <c r="V35" s="112" t="s">
        <v>84</v>
      </c>
      <c r="W35" s="113" t="s">
        <v>86</v>
      </c>
      <c r="X35" s="114">
        <v>3</v>
      </c>
    </row>
    <row r="36" spans="13:24" x14ac:dyDescent="0.2">
      <c r="U36" s="129">
        <v>35</v>
      </c>
      <c r="V36" s="112" t="s">
        <v>84</v>
      </c>
      <c r="W36" s="113" t="s">
        <v>86</v>
      </c>
      <c r="X36" s="114">
        <v>3</v>
      </c>
    </row>
    <row r="37" spans="13:24" x14ac:dyDescent="0.2">
      <c r="U37" s="129">
        <v>36</v>
      </c>
      <c r="V37" s="112" t="s">
        <v>84</v>
      </c>
      <c r="W37" s="113" t="s">
        <v>86</v>
      </c>
      <c r="X37" s="114">
        <v>3</v>
      </c>
    </row>
    <row r="38" spans="13:24" x14ac:dyDescent="0.2">
      <c r="U38" s="129">
        <v>37</v>
      </c>
      <c r="V38" s="112" t="s">
        <v>84</v>
      </c>
      <c r="W38" s="113" t="s">
        <v>86</v>
      </c>
      <c r="X38" s="114">
        <v>3</v>
      </c>
    </row>
    <row r="39" spans="13:24" x14ac:dyDescent="0.2">
      <c r="U39" s="129">
        <v>38</v>
      </c>
      <c r="V39" s="112" t="s">
        <v>84</v>
      </c>
      <c r="W39" s="113" t="s">
        <v>86</v>
      </c>
      <c r="X39" s="114">
        <v>3</v>
      </c>
    </row>
    <row r="40" spans="13:24" x14ac:dyDescent="0.2">
      <c r="U40" s="129">
        <v>39</v>
      </c>
      <c r="V40" s="112" t="s">
        <v>84</v>
      </c>
      <c r="W40" s="113" t="s">
        <v>86</v>
      </c>
      <c r="X40" s="114">
        <v>3</v>
      </c>
    </row>
    <row r="41" spans="13:24" x14ac:dyDescent="0.2">
      <c r="U41" s="129">
        <v>40</v>
      </c>
      <c r="V41" s="112" t="s">
        <v>84</v>
      </c>
      <c r="W41" s="113" t="s">
        <v>86</v>
      </c>
      <c r="X41" s="114">
        <v>3</v>
      </c>
    </row>
    <row r="42" spans="13:24" x14ac:dyDescent="0.2">
      <c r="U42" s="129">
        <v>41</v>
      </c>
      <c r="V42" s="112" t="s">
        <v>84</v>
      </c>
      <c r="W42" s="113" t="s">
        <v>86</v>
      </c>
      <c r="X42" s="114">
        <v>3</v>
      </c>
    </row>
    <row r="43" spans="13:24" x14ac:dyDescent="0.2">
      <c r="U43" s="129">
        <v>42</v>
      </c>
      <c r="V43" s="112" t="s">
        <v>84</v>
      </c>
      <c r="W43" s="113" t="s">
        <v>86</v>
      </c>
      <c r="X43" s="114">
        <v>3</v>
      </c>
    </row>
    <row r="44" spans="13:24" x14ac:dyDescent="0.2">
      <c r="U44" s="129">
        <v>43</v>
      </c>
      <c r="V44" s="112" t="s">
        <v>84</v>
      </c>
      <c r="W44" s="113" t="s">
        <v>86</v>
      </c>
      <c r="X44" s="114">
        <v>3</v>
      </c>
    </row>
    <row r="45" spans="13:24" x14ac:dyDescent="0.2">
      <c r="U45" s="129">
        <v>44</v>
      </c>
      <c r="V45" s="112" t="s">
        <v>84</v>
      </c>
      <c r="W45" s="113" t="s">
        <v>86</v>
      </c>
      <c r="X45" s="114">
        <v>3</v>
      </c>
    </row>
    <row r="46" spans="13:24" x14ac:dyDescent="0.2">
      <c r="U46" s="129">
        <v>45</v>
      </c>
      <c r="V46" s="112" t="s">
        <v>84</v>
      </c>
      <c r="W46" s="113" t="s">
        <v>86</v>
      </c>
      <c r="X46" s="114">
        <v>3</v>
      </c>
    </row>
  </sheetData>
  <sheetProtection password="D41F" sheet="1" objects="1" scenarios="1" selectLockedCells="1"/>
  <mergeCells count="5">
    <mergeCell ref="A1:L1"/>
    <mergeCell ref="C6:F6"/>
    <mergeCell ref="H6:K6"/>
    <mergeCell ref="A4:L4"/>
    <mergeCell ref="A2:L2"/>
  </mergeCells>
  <conditionalFormatting sqref="H8 L8:L16 G8:G16">
    <cfRule type="containsText" dxfId="23" priority="9" operator="containsText" text="Erreur">
      <formula>NOT(ISERROR(SEARCH("Erreur",G8)))</formula>
    </cfRule>
  </conditionalFormatting>
  <conditionalFormatting sqref="A23">
    <cfRule type="expression" dxfId="22" priority="4">
      <formula>$A$23="20 heures"</formula>
    </cfRule>
    <cfRule type="expression" dxfId="21" priority="5">
      <formula>$A$23="12 à 18 heures"</formula>
    </cfRule>
    <cfRule type="expression" dxfId="20" priority="6">
      <formula>$A$23="6 à 12 heures"</formula>
    </cfRule>
    <cfRule type="expression" dxfId="19" priority="7">
      <formula>$A$23="2 À 6 heures"</formula>
    </cfRule>
    <cfRule type="expression" dxfId="18" priority="8">
      <formula>$A$23="SOUTIEN"</formula>
    </cfRule>
  </conditionalFormatting>
  <conditionalFormatting sqref="L8:L16">
    <cfRule type="containsText" dxfId="17" priority="3" operator="containsText" text="OK">
      <formula>NOT(ISERROR(SEARCH("OK",L8)))</formula>
    </cfRule>
  </conditionalFormatting>
  <conditionalFormatting sqref="G8:G16">
    <cfRule type="containsText" dxfId="16" priority="2" operator="containsText" text="OK">
      <formula>NOT(ISERROR(SEARCH("OK",G8)))</formula>
    </cfRule>
  </conditionalFormatting>
  <conditionalFormatting sqref="K8:K16">
    <cfRule type="containsText" dxfId="15" priority="1" operator="containsText" text="Erreur">
      <formula>NOT(ISERROR(SEARCH("Erreur",K8)))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fitToHeight="0" orientation="portrait" r:id="rId1"/>
  <headerFooter>
    <oddHeader>&amp;L&amp;G&amp;C&amp;"-,Gras"&amp;18&amp;K07+000PROGRAMME SPÉCIALISÉ DI-TSA-DM-DL 0-6 ANS</oddHeader>
    <oddFooter>&amp;L&amp;9Direction des programmes déficiences&amp;CODIS 3 ANS</oddFooter>
  </headerFooter>
  <colBreaks count="1" manualBreakCount="1">
    <brk id="12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1B5A2"/>
  </sheetPr>
  <dimension ref="A1:P63"/>
  <sheetViews>
    <sheetView showGridLines="0" showRowColHeaders="0" showRuler="0" view="pageLayout" zoomScaleNormal="110" zoomScaleSheetLayoutView="51" workbookViewId="0">
      <selection activeCell="C8" sqref="C8"/>
    </sheetView>
  </sheetViews>
  <sheetFormatPr baseColWidth="10" defaultColWidth="11.42578125" defaultRowHeight="12.75" x14ac:dyDescent="0.2"/>
  <cols>
    <col min="1" max="1" width="84.85546875" style="19" customWidth="1"/>
    <col min="2" max="2" width="7.28515625" style="19" customWidth="1"/>
    <col min="3" max="4" width="8.42578125" style="1" customWidth="1"/>
    <col min="5" max="5" width="8.5703125" style="1" customWidth="1"/>
    <col min="6" max="8" width="5.85546875" style="1" hidden="1" customWidth="1"/>
    <col min="9" max="9" width="5.85546875" style="14" hidden="1" customWidth="1"/>
    <col min="10" max="10" width="5.85546875" style="1" hidden="1" customWidth="1"/>
    <col min="11" max="11" width="5" style="1" hidden="1" customWidth="1"/>
    <col min="12" max="12" width="9" style="1" hidden="1" customWidth="1"/>
    <col min="13" max="13" width="11.140625" style="1" hidden="1" customWidth="1"/>
    <col min="14" max="14" width="5.85546875" style="1" hidden="1" customWidth="1"/>
    <col min="15" max="15" width="13.42578125" style="1" hidden="1" customWidth="1"/>
    <col min="16" max="16" width="0" style="1" hidden="1" customWidth="1"/>
    <col min="17" max="16384" width="11.42578125" style="1"/>
  </cols>
  <sheetData>
    <row r="1" spans="1:15" ht="25.5" customHeight="1" x14ac:dyDescent="0.2">
      <c r="A1" s="180" t="s">
        <v>52</v>
      </c>
      <c r="B1" s="181"/>
      <c r="C1" s="181"/>
      <c r="D1" s="181"/>
      <c r="E1" s="182"/>
      <c r="F1" s="25"/>
      <c r="G1" s="25"/>
      <c r="H1" s="25"/>
      <c r="I1" s="25"/>
      <c r="K1" s="115">
        <v>0</v>
      </c>
      <c r="L1" s="116" t="s">
        <v>81</v>
      </c>
      <c r="M1" s="117" t="s">
        <v>94</v>
      </c>
      <c r="N1" s="118">
        <v>1</v>
      </c>
    </row>
    <row r="2" spans="1:15" ht="23.25" customHeight="1" x14ac:dyDescent="0.2">
      <c r="A2" s="174" t="s">
        <v>56</v>
      </c>
      <c r="B2" s="175"/>
      <c r="C2" s="175"/>
      <c r="D2" s="175"/>
      <c r="E2" s="176"/>
      <c r="F2" s="25"/>
      <c r="G2" s="25"/>
      <c r="H2" s="25"/>
      <c r="I2" s="25"/>
      <c r="K2" s="115">
        <v>1</v>
      </c>
      <c r="L2" s="116" t="s">
        <v>81</v>
      </c>
      <c r="M2" s="117" t="s">
        <v>94</v>
      </c>
      <c r="N2" s="118">
        <v>1</v>
      </c>
    </row>
    <row r="3" spans="1:15" s="79" customFormat="1" ht="11.25" customHeight="1" x14ac:dyDescent="0.2">
      <c r="A3" s="87"/>
      <c r="B3" s="88"/>
      <c r="C3" s="88"/>
      <c r="D3" s="88"/>
      <c r="E3" s="89"/>
      <c r="F3" s="78"/>
      <c r="G3" s="78"/>
      <c r="H3" s="78"/>
      <c r="I3" s="78"/>
      <c r="K3" s="115">
        <v>2</v>
      </c>
      <c r="L3" s="116" t="s">
        <v>81</v>
      </c>
      <c r="M3" s="117" t="s">
        <v>94</v>
      </c>
      <c r="N3" s="118">
        <v>1</v>
      </c>
    </row>
    <row r="4" spans="1:15" ht="39" customHeight="1" x14ac:dyDescent="0.2">
      <c r="A4" s="177" t="s">
        <v>53</v>
      </c>
      <c r="B4" s="178"/>
      <c r="C4" s="178"/>
      <c r="D4" s="178"/>
      <c r="E4" s="179"/>
      <c r="F4" s="29" t="s">
        <v>91</v>
      </c>
      <c r="G4" s="25"/>
      <c r="H4" s="25"/>
      <c r="I4" s="25"/>
      <c r="K4" s="115">
        <v>3</v>
      </c>
      <c r="L4" s="116" t="s">
        <v>81</v>
      </c>
      <c r="M4" s="117" t="s">
        <v>94</v>
      </c>
      <c r="N4" s="118">
        <v>1</v>
      </c>
    </row>
    <row r="5" spans="1:15" ht="12" customHeight="1" x14ac:dyDescent="0.2">
      <c r="A5" s="91"/>
      <c r="B5" s="92"/>
      <c r="C5" s="92"/>
      <c r="D5" s="92"/>
      <c r="E5" s="90"/>
      <c r="F5" s="26" t="s">
        <v>92</v>
      </c>
      <c r="G5" s="25"/>
      <c r="H5" s="25"/>
      <c r="I5" s="25"/>
      <c r="K5" s="115">
        <v>4</v>
      </c>
      <c r="L5" s="116" t="s">
        <v>81</v>
      </c>
      <c r="M5" s="117" t="s">
        <v>94</v>
      </c>
      <c r="N5" s="118">
        <v>1</v>
      </c>
    </row>
    <row r="6" spans="1:15" s="23" customFormat="1" ht="28.5" customHeight="1" x14ac:dyDescent="0.2">
      <c r="A6" s="248" t="s">
        <v>71</v>
      </c>
      <c r="B6" s="249"/>
      <c r="C6" s="250" t="s">
        <v>43</v>
      </c>
      <c r="D6" s="250" t="s">
        <v>44</v>
      </c>
      <c r="E6" s="251"/>
      <c r="G6" s="26" t="s">
        <v>93</v>
      </c>
      <c r="I6" s="24"/>
      <c r="K6" s="115">
        <v>5</v>
      </c>
      <c r="L6" s="116" t="s">
        <v>83</v>
      </c>
      <c r="M6" s="151" t="s">
        <v>105</v>
      </c>
      <c r="N6" s="118">
        <v>3</v>
      </c>
    </row>
    <row r="7" spans="1:15" ht="6.75" customHeight="1" x14ac:dyDescent="0.2">
      <c r="A7" s="252"/>
      <c r="B7" s="253"/>
      <c r="C7" s="254"/>
      <c r="D7" s="254"/>
      <c r="E7" s="245"/>
      <c r="I7" s="15"/>
      <c r="K7" s="115">
        <v>6</v>
      </c>
      <c r="L7" s="116" t="s">
        <v>83</v>
      </c>
      <c r="M7" s="151" t="s">
        <v>105</v>
      </c>
      <c r="N7" s="118">
        <v>3</v>
      </c>
    </row>
    <row r="8" spans="1:15" ht="25.5" x14ac:dyDescent="0.2">
      <c r="A8" s="255" t="s">
        <v>29</v>
      </c>
      <c r="B8" s="256"/>
      <c r="C8" s="93"/>
      <c r="D8" s="93"/>
      <c r="E8" s="244" t="str">
        <f t="shared" ref="E8:E18" si="0">IF(COUNTA(C8:D8)=1,"OK","Erreur")</f>
        <v>Erreur</v>
      </c>
      <c r="F8" s="28">
        <v>3</v>
      </c>
      <c r="G8" s="24">
        <f t="shared" ref="G8:G22" si="1">COUNTA(D8)*F8</f>
        <v>0</v>
      </c>
      <c r="I8" s="1"/>
      <c r="J8" s="76"/>
      <c r="K8" s="115">
        <v>7</v>
      </c>
      <c r="L8" s="116" t="s">
        <v>83</v>
      </c>
      <c r="M8" s="151" t="s">
        <v>105</v>
      </c>
      <c r="N8" s="118">
        <v>3</v>
      </c>
      <c r="O8" s="24"/>
    </row>
    <row r="9" spans="1:15" ht="25.5" x14ac:dyDescent="0.2">
      <c r="A9" s="255" t="s">
        <v>31</v>
      </c>
      <c r="B9" s="256"/>
      <c r="C9" s="93"/>
      <c r="D9" s="93"/>
      <c r="E9" s="244" t="str">
        <f t="shared" si="0"/>
        <v>Erreur</v>
      </c>
      <c r="F9" s="28">
        <v>3</v>
      </c>
      <c r="G9" s="24">
        <f t="shared" si="1"/>
        <v>0</v>
      </c>
      <c r="I9" s="1"/>
      <c r="J9" s="49"/>
      <c r="K9" s="127">
        <v>8</v>
      </c>
      <c r="L9" s="116" t="s">
        <v>83</v>
      </c>
      <c r="M9" s="151" t="s">
        <v>105</v>
      </c>
      <c r="N9" s="118">
        <v>3</v>
      </c>
      <c r="O9" s="24"/>
    </row>
    <row r="10" spans="1:15" ht="16.5" customHeight="1" x14ac:dyDescent="0.2">
      <c r="A10" s="255" t="s">
        <v>30</v>
      </c>
      <c r="B10" s="256"/>
      <c r="C10" s="93"/>
      <c r="D10" s="93"/>
      <c r="E10" s="244" t="str">
        <f t="shared" si="0"/>
        <v>Erreur</v>
      </c>
      <c r="F10" s="28">
        <v>3</v>
      </c>
      <c r="G10" s="24">
        <f t="shared" si="1"/>
        <v>0</v>
      </c>
      <c r="I10" s="1"/>
      <c r="J10" s="49"/>
      <c r="K10" s="127">
        <v>9</v>
      </c>
      <c r="L10" s="116" t="s">
        <v>83</v>
      </c>
      <c r="M10" s="151" t="s">
        <v>105</v>
      </c>
      <c r="N10" s="118">
        <v>3</v>
      </c>
      <c r="O10" s="24"/>
    </row>
    <row r="11" spans="1:15" ht="16.5" customHeight="1" x14ac:dyDescent="0.2">
      <c r="A11" s="255" t="s">
        <v>32</v>
      </c>
      <c r="B11" s="256"/>
      <c r="C11" s="93"/>
      <c r="D11" s="93"/>
      <c r="E11" s="244" t="str">
        <f t="shared" si="0"/>
        <v>Erreur</v>
      </c>
      <c r="F11" s="28">
        <v>3</v>
      </c>
      <c r="G11" s="24">
        <f t="shared" si="1"/>
        <v>0</v>
      </c>
      <c r="I11" s="1"/>
      <c r="J11" s="49"/>
      <c r="K11" s="127">
        <v>10</v>
      </c>
      <c r="L11" s="116" t="s">
        <v>83</v>
      </c>
      <c r="M11" s="151" t="s">
        <v>105</v>
      </c>
      <c r="N11" s="118">
        <v>3</v>
      </c>
      <c r="O11" s="24"/>
    </row>
    <row r="12" spans="1:15" ht="16.5" customHeight="1" x14ac:dyDescent="0.2">
      <c r="A12" s="255" t="s">
        <v>33</v>
      </c>
      <c r="B12" s="256"/>
      <c r="C12" s="93"/>
      <c r="D12" s="93"/>
      <c r="E12" s="244" t="str">
        <f t="shared" si="0"/>
        <v>Erreur</v>
      </c>
      <c r="F12" s="28">
        <v>3</v>
      </c>
      <c r="G12" s="24">
        <f t="shared" si="1"/>
        <v>0</v>
      </c>
      <c r="I12" s="1"/>
      <c r="J12" s="49"/>
      <c r="K12" s="127">
        <v>11</v>
      </c>
      <c r="L12" s="116" t="s">
        <v>83</v>
      </c>
      <c r="M12" s="151" t="s">
        <v>105</v>
      </c>
      <c r="N12" s="118">
        <v>3</v>
      </c>
      <c r="O12" s="24"/>
    </row>
    <row r="13" spans="1:15" ht="16.5" customHeight="1" x14ac:dyDescent="0.2">
      <c r="A13" s="255" t="s">
        <v>57</v>
      </c>
      <c r="B13" s="256"/>
      <c r="C13" s="93"/>
      <c r="D13" s="93"/>
      <c r="E13" s="244" t="str">
        <f t="shared" si="0"/>
        <v>Erreur</v>
      </c>
      <c r="F13" s="28">
        <v>3</v>
      </c>
      <c r="G13" s="24">
        <f t="shared" si="1"/>
        <v>0</v>
      </c>
      <c r="I13" s="1"/>
      <c r="J13" s="49"/>
      <c r="K13" s="127">
        <v>12</v>
      </c>
      <c r="L13" s="116" t="s">
        <v>83</v>
      </c>
      <c r="M13" s="151" t="s">
        <v>105</v>
      </c>
      <c r="N13" s="118">
        <v>3</v>
      </c>
      <c r="O13" s="24"/>
    </row>
    <row r="14" spans="1:15" ht="16.5" customHeight="1" x14ac:dyDescent="0.2">
      <c r="A14" s="255" t="s">
        <v>58</v>
      </c>
      <c r="B14" s="256"/>
      <c r="C14" s="93"/>
      <c r="D14" s="93"/>
      <c r="E14" s="244" t="str">
        <f t="shared" si="0"/>
        <v>Erreur</v>
      </c>
      <c r="F14" s="28">
        <v>3</v>
      </c>
      <c r="G14" s="24">
        <f t="shared" si="1"/>
        <v>0</v>
      </c>
      <c r="I14" s="1"/>
      <c r="J14" s="49"/>
      <c r="K14" s="127">
        <v>13</v>
      </c>
      <c r="L14" s="116" t="s">
        <v>83</v>
      </c>
      <c r="M14" s="151" t="s">
        <v>105</v>
      </c>
      <c r="N14" s="118">
        <v>3</v>
      </c>
      <c r="O14" s="27"/>
    </row>
    <row r="15" spans="1:15" ht="29.25" customHeight="1" x14ac:dyDescent="0.2">
      <c r="A15" s="255" t="s">
        <v>34</v>
      </c>
      <c r="B15" s="256"/>
      <c r="C15" s="93"/>
      <c r="D15" s="93"/>
      <c r="E15" s="244" t="str">
        <f t="shared" si="0"/>
        <v>Erreur</v>
      </c>
      <c r="F15" s="28">
        <v>3</v>
      </c>
      <c r="G15" s="24">
        <f t="shared" si="1"/>
        <v>0</v>
      </c>
      <c r="I15" s="1"/>
      <c r="J15" s="13"/>
      <c r="K15" s="127">
        <v>14</v>
      </c>
      <c r="L15" s="116" t="s">
        <v>83</v>
      </c>
      <c r="M15" s="151" t="s">
        <v>105</v>
      </c>
      <c r="N15" s="118">
        <v>3</v>
      </c>
      <c r="O15" s="13"/>
    </row>
    <row r="16" spans="1:15" ht="16.5" customHeight="1" x14ac:dyDescent="0.2">
      <c r="A16" s="255" t="s">
        <v>35</v>
      </c>
      <c r="B16" s="256"/>
      <c r="C16" s="93"/>
      <c r="D16" s="93"/>
      <c r="E16" s="244" t="str">
        <f t="shared" si="0"/>
        <v>Erreur</v>
      </c>
      <c r="F16" s="28">
        <v>3</v>
      </c>
      <c r="G16" s="24">
        <f t="shared" si="1"/>
        <v>0</v>
      </c>
      <c r="I16" s="1"/>
      <c r="J16" s="13"/>
      <c r="K16" s="127">
        <v>15</v>
      </c>
      <c r="L16" s="116" t="s">
        <v>83</v>
      </c>
      <c r="M16" s="151" t="s">
        <v>105</v>
      </c>
      <c r="N16" s="118">
        <v>3</v>
      </c>
      <c r="O16" s="13"/>
    </row>
    <row r="17" spans="1:15" ht="16.5" customHeight="1" x14ac:dyDescent="0.2">
      <c r="A17" s="255" t="s">
        <v>36</v>
      </c>
      <c r="B17" s="256"/>
      <c r="C17" s="93"/>
      <c r="D17" s="93"/>
      <c r="E17" s="244" t="str">
        <f t="shared" ref="E17:E35" si="2">IF(COUNTA(C17:D17)=1,"OK","Erreur")</f>
        <v>Erreur</v>
      </c>
      <c r="F17" s="28">
        <v>3</v>
      </c>
      <c r="G17" s="24">
        <f t="shared" si="1"/>
        <v>0</v>
      </c>
      <c r="H17" s="45"/>
      <c r="I17" s="1"/>
      <c r="J17" s="13"/>
      <c r="K17" s="127">
        <v>16</v>
      </c>
      <c r="L17" s="116" t="s">
        <v>83</v>
      </c>
      <c r="M17" s="151" t="s">
        <v>105</v>
      </c>
      <c r="N17" s="118">
        <v>3</v>
      </c>
      <c r="O17" s="13"/>
    </row>
    <row r="18" spans="1:15" ht="25.5" x14ac:dyDescent="0.2">
      <c r="A18" s="255" t="s">
        <v>37</v>
      </c>
      <c r="B18" s="256"/>
      <c r="C18" s="93"/>
      <c r="D18" s="93"/>
      <c r="E18" s="244" t="str">
        <f t="shared" si="0"/>
        <v>Erreur</v>
      </c>
      <c r="F18" s="28">
        <v>3</v>
      </c>
      <c r="G18" s="24">
        <f t="shared" si="1"/>
        <v>0</v>
      </c>
      <c r="H18" s="26"/>
      <c r="I18" s="1"/>
      <c r="J18" s="13"/>
      <c r="K18" s="127">
        <v>17</v>
      </c>
      <c r="L18" s="116" t="s">
        <v>87</v>
      </c>
      <c r="M18" s="117" t="s">
        <v>106</v>
      </c>
      <c r="N18" s="118">
        <v>6</v>
      </c>
      <c r="O18" s="13"/>
    </row>
    <row r="19" spans="1:15" ht="16.5" customHeight="1" x14ac:dyDescent="0.2">
      <c r="A19" s="255" t="s">
        <v>38</v>
      </c>
      <c r="B19" s="256"/>
      <c r="C19" s="93"/>
      <c r="D19" s="93"/>
      <c r="E19" s="244" t="str">
        <f t="shared" si="2"/>
        <v>Erreur</v>
      </c>
      <c r="F19" s="28">
        <v>3</v>
      </c>
      <c r="G19" s="24">
        <f t="shared" si="1"/>
        <v>0</v>
      </c>
      <c r="H19" s="26"/>
      <c r="I19" s="1"/>
      <c r="K19" s="115">
        <v>18</v>
      </c>
      <c r="L19" s="116" t="s">
        <v>87</v>
      </c>
      <c r="M19" s="117" t="s">
        <v>106</v>
      </c>
      <c r="N19" s="118">
        <v>6</v>
      </c>
    </row>
    <row r="20" spans="1:15" ht="16.5" customHeight="1" x14ac:dyDescent="0.2">
      <c r="A20" s="255" t="s">
        <v>39</v>
      </c>
      <c r="B20" s="256"/>
      <c r="C20" s="93"/>
      <c r="D20" s="93"/>
      <c r="E20" s="244" t="str">
        <f t="shared" si="2"/>
        <v>Erreur</v>
      </c>
      <c r="F20" s="28">
        <v>3</v>
      </c>
      <c r="G20" s="24">
        <f t="shared" si="1"/>
        <v>0</v>
      </c>
      <c r="H20" s="26"/>
      <c r="I20" s="1"/>
      <c r="K20" s="115">
        <v>19</v>
      </c>
      <c r="L20" s="116" t="s">
        <v>87</v>
      </c>
      <c r="M20" s="117" t="s">
        <v>106</v>
      </c>
      <c r="N20" s="118">
        <v>6</v>
      </c>
    </row>
    <row r="21" spans="1:15" ht="16.5" customHeight="1" x14ac:dyDescent="0.2">
      <c r="A21" s="255" t="s">
        <v>40</v>
      </c>
      <c r="B21" s="256"/>
      <c r="C21" s="93"/>
      <c r="D21" s="93"/>
      <c r="E21" s="244" t="str">
        <f t="shared" si="2"/>
        <v>Erreur</v>
      </c>
      <c r="F21" s="28">
        <v>3</v>
      </c>
      <c r="G21" s="24">
        <f t="shared" si="1"/>
        <v>0</v>
      </c>
      <c r="H21" s="26"/>
      <c r="I21" s="1"/>
      <c r="K21" s="115">
        <v>20</v>
      </c>
      <c r="L21" s="116" t="s">
        <v>87</v>
      </c>
      <c r="M21" s="117" t="s">
        <v>106</v>
      </c>
      <c r="N21" s="118">
        <v>6</v>
      </c>
    </row>
    <row r="22" spans="1:15" ht="16.5" customHeight="1" x14ac:dyDescent="0.2">
      <c r="A22" s="255" t="s">
        <v>41</v>
      </c>
      <c r="B22" s="256"/>
      <c r="C22" s="93"/>
      <c r="D22" s="93"/>
      <c r="E22" s="244" t="str">
        <f t="shared" si="2"/>
        <v>Erreur</v>
      </c>
      <c r="F22" s="28">
        <v>3</v>
      </c>
      <c r="G22" s="24">
        <f t="shared" si="1"/>
        <v>0</v>
      </c>
      <c r="H22" s="26"/>
      <c r="I22" s="1"/>
      <c r="K22" s="115">
        <v>21</v>
      </c>
      <c r="L22" s="116" t="s">
        <v>87</v>
      </c>
      <c r="M22" s="117" t="s">
        <v>106</v>
      </c>
      <c r="N22" s="118">
        <v>6</v>
      </c>
    </row>
    <row r="23" spans="1:15" ht="16.5" customHeight="1" x14ac:dyDescent="0.2">
      <c r="A23" s="255" t="s">
        <v>42</v>
      </c>
      <c r="B23" s="256"/>
      <c r="C23" s="93"/>
      <c r="D23" s="93"/>
      <c r="E23" s="244" t="str">
        <f t="shared" si="2"/>
        <v>Erreur</v>
      </c>
      <c r="F23" s="28">
        <v>2</v>
      </c>
      <c r="G23" s="24">
        <f t="shared" ref="G23:G35" si="3">COUNTA(D23)*F23</f>
        <v>0</v>
      </c>
      <c r="H23" s="26"/>
      <c r="I23" s="1"/>
      <c r="K23" s="115">
        <v>22</v>
      </c>
      <c r="L23" s="116" t="s">
        <v>87</v>
      </c>
      <c r="M23" s="117" t="s">
        <v>106</v>
      </c>
      <c r="N23" s="118">
        <v>6</v>
      </c>
    </row>
    <row r="24" spans="1:15" ht="16.5" customHeight="1" x14ac:dyDescent="0.2">
      <c r="A24" s="255" t="s">
        <v>59</v>
      </c>
      <c r="B24" s="256"/>
      <c r="C24" s="93"/>
      <c r="D24" s="93"/>
      <c r="E24" s="244" t="str">
        <f t="shared" si="2"/>
        <v>Erreur</v>
      </c>
      <c r="F24" s="28">
        <v>1</v>
      </c>
      <c r="G24" s="24">
        <f t="shared" si="3"/>
        <v>0</v>
      </c>
      <c r="H24" s="26"/>
      <c r="I24" s="1"/>
      <c r="K24" s="115">
        <v>23</v>
      </c>
      <c r="L24" s="116" t="s">
        <v>87</v>
      </c>
      <c r="M24" s="117" t="s">
        <v>106</v>
      </c>
      <c r="N24" s="118">
        <v>6</v>
      </c>
    </row>
    <row r="25" spans="1:15" ht="16.5" customHeight="1" x14ac:dyDescent="0.2">
      <c r="A25" s="255" t="s">
        <v>70</v>
      </c>
      <c r="B25" s="256"/>
      <c r="C25" s="93"/>
      <c r="D25" s="93"/>
      <c r="E25" s="244" t="str">
        <f t="shared" si="2"/>
        <v>Erreur</v>
      </c>
      <c r="F25" s="28">
        <v>2</v>
      </c>
      <c r="G25" s="24">
        <f t="shared" si="3"/>
        <v>0</v>
      </c>
      <c r="H25" s="26"/>
      <c r="I25" s="1"/>
      <c r="K25" s="115">
        <v>24</v>
      </c>
      <c r="L25" s="116" t="s">
        <v>87</v>
      </c>
      <c r="M25" s="117" t="s">
        <v>106</v>
      </c>
      <c r="N25" s="118">
        <v>6</v>
      </c>
    </row>
    <row r="26" spans="1:15" ht="16.5" customHeight="1" x14ac:dyDescent="0.2">
      <c r="A26" s="255" t="s">
        <v>60</v>
      </c>
      <c r="B26" s="256"/>
      <c r="C26" s="93"/>
      <c r="D26" s="93"/>
      <c r="E26" s="244" t="str">
        <f t="shared" si="2"/>
        <v>Erreur</v>
      </c>
      <c r="F26" s="28">
        <v>2</v>
      </c>
      <c r="G26" s="24">
        <f t="shared" si="3"/>
        <v>0</v>
      </c>
      <c r="H26" s="26"/>
      <c r="I26" s="1"/>
      <c r="K26" s="115">
        <v>25</v>
      </c>
      <c r="L26" s="116" t="s">
        <v>87</v>
      </c>
      <c r="M26" s="117" t="s">
        <v>106</v>
      </c>
      <c r="N26" s="118">
        <v>6</v>
      </c>
    </row>
    <row r="27" spans="1:15" ht="16.5" customHeight="1" x14ac:dyDescent="0.2">
      <c r="A27" s="255" t="s">
        <v>61</v>
      </c>
      <c r="B27" s="256"/>
      <c r="C27" s="93"/>
      <c r="D27" s="93"/>
      <c r="E27" s="244" t="str">
        <f t="shared" si="2"/>
        <v>Erreur</v>
      </c>
      <c r="F27" s="28">
        <v>2</v>
      </c>
      <c r="G27" s="24">
        <f t="shared" si="3"/>
        <v>0</v>
      </c>
      <c r="H27" s="26"/>
      <c r="I27" s="1"/>
      <c r="K27" s="115">
        <v>26</v>
      </c>
      <c r="L27" s="116" t="s">
        <v>87</v>
      </c>
      <c r="M27" s="117" t="s">
        <v>106</v>
      </c>
      <c r="N27" s="118">
        <v>6</v>
      </c>
    </row>
    <row r="28" spans="1:15" ht="24.75" customHeight="1" x14ac:dyDescent="0.2">
      <c r="A28" s="255" t="s">
        <v>62</v>
      </c>
      <c r="B28" s="256"/>
      <c r="C28" s="93"/>
      <c r="D28" s="93"/>
      <c r="E28" s="244" t="str">
        <f t="shared" si="2"/>
        <v>Erreur</v>
      </c>
      <c r="F28" s="28">
        <v>1</v>
      </c>
      <c r="G28" s="24">
        <f t="shared" si="3"/>
        <v>0</v>
      </c>
      <c r="H28" s="26"/>
      <c r="I28" s="1"/>
      <c r="K28" s="115">
        <v>27</v>
      </c>
      <c r="L28" s="116" t="s">
        <v>87</v>
      </c>
      <c r="M28" s="117" t="s">
        <v>106</v>
      </c>
      <c r="N28" s="118">
        <v>6</v>
      </c>
    </row>
    <row r="29" spans="1:15" ht="16.5" customHeight="1" x14ac:dyDescent="0.2">
      <c r="A29" s="255" t="s">
        <v>63</v>
      </c>
      <c r="B29" s="256"/>
      <c r="C29" s="93"/>
      <c r="D29" s="93"/>
      <c r="E29" s="244" t="str">
        <f t="shared" si="2"/>
        <v>Erreur</v>
      </c>
      <c r="F29" s="28">
        <v>1</v>
      </c>
      <c r="G29" s="24">
        <f t="shared" si="3"/>
        <v>0</v>
      </c>
      <c r="H29" s="26"/>
      <c r="I29" s="1"/>
      <c r="K29" s="115">
        <v>28</v>
      </c>
      <c r="L29" s="116" t="s">
        <v>87</v>
      </c>
      <c r="M29" s="117" t="s">
        <v>106</v>
      </c>
      <c r="N29" s="118">
        <v>6</v>
      </c>
    </row>
    <row r="30" spans="1:15" ht="28.5" customHeight="1" x14ac:dyDescent="0.2">
      <c r="A30" s="255" t="s">
        <v>64</v>
      </c>
      <c r="B30" s="256"/>
      <c r="C30" s="93"/>
      <c r="D30" s="93"/>
      <c r="E30" s="244" t="str">
        <f t="shared" si="2"/>
        <v>Erreur</v>
      </c>
      <c r="F30" s="28">
        <v>1</v>
      </c>
      <c r="G30" s="24">
        <f t="shared" si="3"/>
        <v>0</v>
      </c>
      <c r="H30" s="26"/>
      <c r="I30" s="1"/>
      <c r="K30" s="115">
        <v>29</v>
      </c>
      <c r="L30" s="116" t="s">
        <v>87</v>
      </c>
      <c r="M30" s="117" t="s">
        <v>106</v>
      </c>
      <c r="N30" s="118">
        <v>6</v>
      </c>
    </row>
    <row r="31" spans="1:15" ht="30.75" customHeight="1" x14ac:dyDescent="0.2">
      <c r="A31" s="255" t="s">
        <v>65</v>
      </c>
      <c r="B31" s="256"/>
      <c r="C31" s="93"/>
      <c r="D31" s="93"/>
      <c r="E31" s="244" t="str">
        <f t="shared" si="2"/>
        <v>Erreur</v>
      </c>
      <c r="F31" s="28">
        <v>1</v>
      </c>
      <c r="G31" s="24">
        <f t="shared" si="3"/>
        <v>0</v>
      </c>
      <c r="H31" s="26"/>
      <c r="I31" s="1"/>
      <c r="K31" s="130">
        <v>30</v>
      </c>
      <c r="L31" s="116" t="s">
        <v>84</v>
      </c>
      <c r="M31" s="117" t="s">
        <v>107</v>
      </c>
      <c r="N31" s="118">
        <v>8</v>
      </c>
    </row>
    <row r="32" spans="1:15" ht="16.5" customHeight="1" x14ac:dyDescent="0.2">
      <c r="A32" s="255" t="s">
        <v>66</v>
      </c>
      <c r="B32" s="256"/>
      <c r="C32" s="93"/>
      <c r="D32" s="93"/>
      <c r="E32" s="244" t="str">
        <f t="shared" si="2"/>
        <v>Erreur</v>
      </c>
      <c r="F32" s="28">
        <v>1</v>
      </c>
      <c r="G32" s="24">
        <f t="shared" si="3"/>
        <v>0</v>
      </c>
      <c r="H32" s="26"/>
      <c r="I32" s="1"/>
      <c r="K32" s="130">
        <v>31</v>
      </c>
      <c r="L32" s="116" t="s">
        <v>84</v>
      </c>
      <c r="M32" s="117" t="s">
        <v>107</v>
      </c>
      <c r="N32" s="118">
        <v>8</v>
      </c>
    </row>
    <row r="33" spans="1:16" ht="16.5" customHeight="1" x14ac:dyDescent="0.2">
      <c r="A33" s="255" t="s">
        <v>67</v>
      </c>
      <c r="B33" s="256"/>
      <c r="C33" s="93"/>
      <c r="D33" s="93"/>
      <c r="E33" s="244" t="str">
        <f t="shared" si="2"/>
        <v>Erreur</v>
      </c>
      <c r="F33" s="28">
        <v>1</v>
      </c>
      <c r="G33" s="24">
        <f t="shared" si="3"/>
        <v>0</v>
      </c>
      <c r="H33" s="26"/>
      <c r="I33" s="1"/>
      <c r="K33" s="130">
        <v>32</v>
      </c>
      <c r="L33" s="116" t="s">
        <v>84</v>
      </c>
      <c r="M33" s="117" t="s">
        <v>107</v>
      </c>
      <c r="N33" s="118">
        <v>8</v>
      </c>
    </row>
    <row r="34" spans="1:16" ht="16.5" customHeight="1" x14ac:dyDescent="0.2">
      <c r="A34" s="255" t="s">
        <v>68</v>
      </c>
      <c r="B34" s="256"/>
      <c r="C34" s="93"/>
      <c r="D34" s="93"/>
      <c r="E34" s="244" t="str">
        <f t="shared" si="2"/>
        <v>Erreur</v>
      </c>
      <c r="F34" s="28">
        <v>1</v>
      </c>
      <c r="G34" s="24">
        <f t="shared" si="3"/>
        <v>0</v>
      </c>
      <c r="H34" s="26"/>
      <c r="I34" s="1"/>
      <c r="K34" s="130">
        <v>33</v>
      </c>
      <c r="L34" s="116" t="s">
        <v>84</v>
      </c>
      <c r="M34" s="117" t="s">
        <v>107</v>
      </c>
      <c r="N34" s="118">
        <v>8</v>
      </c>
    </row>
    <row r="35" spans="1:16" ht="16.5" customHeight="1" x14ac:dyDescent="0.2">
      <c r="A35" s="255" t="s">
        <v>69</v>
      </c>
      <c r="B35" s="256"/>
      <c r="C35" s="93"/>
      <c r="D35" s="93"/>
      <c r="E35" s="244" t="str">
        <f t="shared" si="2"/>
        <v>Erreur</v>
      </c>
      <c r="F35" s="28">
        <v>1</v>
      </c>
      <c r="G35" s="24">
        <f t="shared" si="3"/>
        <v>0</v>
      </c>
      <c r="H35" s="26"/>
      <c r="I35" s="1"/>
      <c r="K35" s="130">
        <v>34</v>
      </c>
      <c r="L35" s="116" t="s">
        <v>84</v>
      </c>
      <c r="M35" s="117" t="s">
        <v>107</v>
      </c>
      <c r="N35" s="118">
        <v>8</v>
      </c>
    </row>
    <row r="36" spans="1:16" x14ac:dyDescent="0.2">
      <c r="A36" s="257"/>
      <c r="B36" s="254"/>
      <c r="C36" s="254"/>
      <c r="D36" s="254"/>
      <c r="E36" s="245"/>
      <c r="G36" s="80"/>
      <c r="H36" s="80"/>
      <c r="I36" s="80"/>
      <c r="J36" s="80"/>
      <c r="K36" s="130">
        <v>35</v>
      </c>
      <c r="L36" s="116" t="s">
        <v>84</v>
      </c>
      <c r="M36" s="117" t="s">
        <v>107</v>
      </c>
      <c r="N36" s="118">
        <v>8</v>
      </c>
    </row>
    <row r="37" spans="1:16" ht="24.75" customHeight="1" x14ac:dyDescent="0.25">
      <c r="A37" s="248" t="s">
        <v>100</v>
      </c>
      <c r="B37" s="258"/>
      <c r="C37" s="261"/>
      <c r="D37" s="262">
        <f>SUM(G8:G35)</f>
        <v>0</v>
      </c>
      <c r="E37" s="246"/>
      <c r="G37" s="80"/>
      <c r="H37" s="138"/>
      <c r="I37" s="139"/>
      <c r="J37" s="106"/>
      <c r="K37" s="130">
        <v>36</v>
      </c>
      <c r="L37" s="116" t="s">
        <v>84</v>
      </c>
      <c r="M37" s="117" t="s">
        <v>107</v>
      </c>
      <c r="N37" s="118">
        <v>8</v>
      </c>
      <c r="O37" s="141" t="s">
        <v>98</v>
      </c>
      <c r="P37" s="142" t="s">
        <v>99</v>
      </c>
    </row>
    <row r="38" spans="1:16" ht="39" customHeight="1" x14ac:dyDescent="0.2">
      <c r="A38" s="259"/>
      <c r="B38" s="260"/>
      <c r="C38" s="263"/>
      <c r="D38" s="263"/>
      <c r="E38" s="247"/>
      <c r="G38" s="80"/>
      <c r="H38" s="100"/>
      <c r="I38" s="100"/>
      <c r="J38" s="140"/>
      <c r="K38" s="130">
        <v>37</v>
      </c>
      <c r="L38" s="116" t="s">
        <v>84</v>
      </c>
      <c r="M38" s="117" t="s">
        <v>107</v>
      </c>
      <c r="N38" s="118">
        <v>8</v>
      </c>
      <c r="O38" s="144" t="s">
        <v>81</v>
      </c>
      <c r="P38" s="144" t="s">
        <v>94</v>
      </c>
    </row>
    <row r="39" spans="1:16" ht="12" customHeight="1" x14ac:dyDescent="0.2">
      <c r="A39" s="101"/>
      <c r="B39" s="102"/>
      <c r="C39" s="80"/>
      <c r="D39" s="80"/>
      <c r="E39" s="80"/>
      <c r="G39" s="80"/>
      <c r="H39" s="100"/>
      <c r="I39" s="100"/>
      <c r="J39" s="140"/>
      <c r="K39" s="115">
        <v>38</v>
      </c>
      <c r="L39" s="116" t="s">
        <v>84</v>
      </c>
      <c r="M39" s="117" t="s">
        <v>107</v>
      </c>
      <c r="N39" s="118">
        <v>8</v>
      </c>
      <c r="O39" s="94" t="s">
        <v>83</v>
      </c>
      <c r="P39" s="94" t="s">
        <v>105</v>
      </c>
    </row>
    <row r="40" spans="1:16" s="30" customFormat="1" ht="34.5" customHeight="1" x14ac:dyDescent="0.25">
      <c r="A40" s="103"/>
      <c r="B40" s="103"/>
      <c r="G40" s="106"/>
      <c r="H40" s="100"/>
      <c r="I40" s="100"/>
      <c r="J40" s="140"/>
      <c r="K40" s="115">
        <v>39</v>
      </c>
      <c r="L40" s="116" t="s">
        <v>84</v>
      </c>
      <c r="M40" s="117" t="s">
        <v>107</v>
      </c>
      <c r="N40" s="118">
        <v>8</v>
      </c>
      <c r="O40" s="95" t="s">
        <v>87</v>
      </c>
      <c r="P40" s="95" t="s">
        <v>106</v>
      </c>
    </row>
    <row r="41" spans="1:16" s="30" customFormat="1" ht="18.75" customHeight="1" x14ac:dyDescent="0.25">
      <c r="G41" s="106"/>
      <c r="H41" s="100"/>
      <c r="I41" s="100"/>
      <c r="J41" s="140"/>
      <c r="K41" s="115">
        <v>40</v>
      </c>
      <c r="L41" s="116" t="s">
        <v>84</v>
      </c>
      <c r="M41" s="117" t="s">
        <v>107</v>
      </c>
      <c r="N41" s="118">
        <v>8</v>
      </c>
      <c r="O41" s="143" t="s">
        <v>84</v>
      </c>
      <c r="P41" s="143" t="s">
        <v>107</v>
      </c>
    </row>
    <row r="42" spans="1:16" s="30" customFormat="1" ht="18.75" customHeight="1" x14ac:dyDescent="0.25">
      <c r="G42" s="106"/>
      <c r="H42" s="100"/>
      <c r="I42" s="100"/>
      <c r="J42" s="140"/>
      <c r="K42" s="115">
        <v>41</v>
      </c>
      <c r="L42" s="116" t="s">
        <v>84</v>
      </c>
      <c r="M42" s="117" t="s">
        <v>107</v>
      </c>
      <c r="N42" s="118">
        <v>8</v>
      </c>
      <c r="O42" s="96" t="s">
        <v>88</v>
      </c>
      <c r="P42" s="96" t="s">
        <v>109</v>
      </c>
    </row>
    <row r="43" spans="1:16" s="30" customFormat="1" ht="18.75" customHeight="1" x14ac:dyDescent="0.25">
      <c r="G43" s="106"/>
      <c r="H43" s="106"/>
      <c r="I43" s="106"/>
      <c r="J43" s="106"/>
      <c r="K43" s="115">
        <v>42</v>
      </c>
      <c r="L43" s="116" t="s">
        <v>84</v>
      </c>
      <c r="M43" s="117" t="s">
        <v>107</v>
      </c>
      <c r="N43" s="118">
        <v>8</v>
      </c>
      <c r="P43" s="2"/>
    </row>
    <row r="44" spans="1:16" s="30" customFormat="1" ht="18.75" customHeight="1" x14ac:dyDescent="0.25">
      <c r="K44" s="115">
        <v>43</v>
      </c>
      <c r="L44" s="116" t="s">
        <v>84</v>
      </c>
      <c r="M44" s="117" t="s">
        <v>107</v>
      </c>
      <c r="N44" s="118">
        <v>8</v>
      </c>
      <c r="P44" s="2"/>
    </row>
    <row r="45" spans="1:16" x14ac:dyDescent="0.2">
      <c r="A45" s="1"/>
      <c r="B45" s="1"/>
      <c r="K45" s="115">
        <v>44</v>
      </c>
      <c r="L45" s="116" t="s">
        <v>84</v>
      </c>
      <c r="M45" s="117" t="s">
        <v>107</v>
      </c>
      <c r="N45" s="118">
        <v>8</v>
      </c>
      <c r="O45" s="2"/>
      <c r="P45" s="2"/>
    </row>
    <row r="46" spans="1:16" x14ac:dyDescent="0.2">
      <c r="K46" s="115">
        <v>45</v>
      </c>
      <c r="L46" s="116" t="s">
        <v>84</v>
      </c>
      <c r="M46" s="117" t="s">
        <v>107</v>
      </c>
      <c r="N46" s="118">
        <v>8</v>
      </c>
    </row>
    <row r="47" spans="1:16" x14ac:dyDescent="0.2">
      <c r="K47" s="131">
        <v>46</v>
      </c>
      <c r="L47" s="116" t="s">
        <v>84</v>
      </c>
      <c r="M47" s="117" t="s">
        <v>107</v>
      </c>
      <c r="N47" s="118">
        <v>8</v>
      </c>
    </row>
    <row r="48" spans="1:16" x14ac:dyDescent="0.2">
      <c r="K48" s="131">
        <v>47</v>
      </c>
      <c r="L48" s="116" t="s">
        <v>84</v>
      </c>
      <c r="M48" s="117" t="s">
        <v>107</v>
      </c>
      <c r="N48" s="118">
        <v>8</v>
      </c>
    </row>
    <row r="49" spans="11:14" x14ac:dyDescent="0.2">
      <c r="K49" s="131">
        <v>48</v>
      </c>
      <c r="L49" s="116" t="s">
        <v>84</v>
      </c>
      <c r="M49" s="117" t="s">
        <v>107</v>
      </c>
      <c r="N49" s="118">
        <v>8</v>
      </c>
    </row>
    <row r="50" spans="11:14" x14ac:dyDescent="0.2">
      <c r="K50" s="131">
        <v>49</v>
      </c>
      <c r="L50" s="116" t="s">
        <v>84</v>
      </c>
      <c r="M50" s="117" t="s">
        <v>107</v>
      </c>
      <c r="N50" s="118">
        <v>8</v>
      </c>
    </row>
    <row r="51" spans="11:14" x14ac:dyDescent="0.2">
      <c r="K51" s="131">
        <v>50</v>
      </c>
      <c r="L51" s="116" t="s">
        <v>84</v>
      </c>
      <c r="M51" s="117" t="s">
        <v>107</v>
      </c>
      <c r="N51" s="118">
        <v>8</v>
      </c>
    </row>
    <row r="52" spans="11:14" x14ac:dyDescent="0.2">
      <c r="K52" s="131">
        <v>51</v>
      </c>
      <c r="L52" s="116" t="s">
        <v>88</v>
      </c>
      <c r="M52" s="117" t="s">
        <v>108</v>
      </c>
      <c r="N52" s="118">
        <v>12</v>
      </c>
    </row>
    <row r="53" spans="11:14" x14ac:dyDescent="0.2">
      <c r="K53" s="131">
        <v>52</v>
      </c>
      <c r="L53" s="116" t="s">
        <v>88</v>
      </c>
      <c r="M53" s="117" t="s">
        <v>108</v>
      </c>
      <c r="N53" s="118">
        <v>12</v>
      </c>
    </row>
    <row r="54" spans="11:14" x14ac:dyDescent="0.2">
      <c r="K54" s="115">
        <v>53</v>
      </c>
      <c r="L54" s="116" t="s">
        <v>88</v>
      </c>
      <c r="M54" s="117" t="s">
        <v>108</v>
      </c>
      <c r="N54" s="118">
        <v>12</v>
      </c>
    </row>
    <row r="55" spans="11:14" x14ac:dyDescent="0.2">
      <c r="K55" s="115">
        <v>54</v>
      </c>
      <c r="L55" s="116" t="s">
        <v>88</v>
      </c>
      <c r="M55" s="117" t="s">
        <v>108</v>
      </c>
      <c r="N55" s="118">
        <v>12</v>
      </c>
    </row>
    <row r="56" spans="11:14" x14ac:dyDescent="0.2">
      <c r="K56" s="115">
        <v>55</v>
      </c>
      <c r="L56" s="116" t="s">
        <v>88</v>
      </c>
      <c r="M56" s="117" t="s">
        <v>108</v>
      </c>
      <c r="N56" s="118">
        <v>12</v>
      </c>
    </row>
    <row r="57" spans="11:14" x14ac:dyDescent="0.2">
      <c r="K57" s="115">
        <v>56</v>
      </c>
      <c r="L57" s="116" t="s">
        <v>88</v>
      </c>
      <c r="M57" s="117" t="s">
        <v>108</v>
      </c>
      <c r="N57" s="118">
        <v>12</v>
      </c>
    </row>
    <row r="58" spans="11:14" x14ac:dyDescent="0.2">
      <c r="K58" s="115">
        <v>57</v>
      </c>
      <c r="L58" s="116" t="s">
        <v>88</v>
      </c>
      <c r="M58" s="117" t="s">
        <v>108</v>
      </c>
      <c r="N58" s="118">
        <v>12</v>
      </c>
    </row>
    <row r="59" spans="11:14" x14ac:dyDescent="0.2">
      <c r="K59" s="115">
        <v>58</v>
      </c>
      <c r="L59" s="116" t="s">
        <v>88</v>
      </c>
      <c r="M59" s="117" t="s">
        <v>108</v>
      </c>
      <c r="N59" s="118">
        <v>12</v>
      </c>
    </row>
    <row r="60" spans="11:14" x14ac:dyDescent="0.2">
      <c r="K60" s="115">
        <v>59</v>
      </c>
      <c r="L60" s="116" t="s">
        <v>88</v>
      </c>
      <c r="M60" s="117" t="s">
        <v>108</v>
      </c>
      <c r="N60" s="118">
        <v>12</v>
      </c>
    </row>
    <row r="61" spans="11:14" x14ac:dyDescent="0.2">
      <c r="K61" s="115">
        <v>60</v>
      </c>
      <c r="L61" s="116" t="s">
        <v>88</v>
      </c>
      <c r="M61" s="117" t="s">
        <v>108</v>
      </c>
      <c r="N61" s="118">
        <v>12</v>
      </c>
    </row>
    <row r="62" spans="11:14" x14ac:dyDescent="0.2">
      <c r="K62" s="115">
        <v>61</v>
      </c>
      <c r="L62" s="116" t="s">
        <v>88</v>
      </c>
      <c r="M62" s="117" t="s">
        <v>108</v>
      </c>
      <c r="N62" s="118">
        <v>12</v>
      </c>
    </row>
    <row r="63" spans="11:14" x14ac:dyDescent="0.2">
      <c r="K63" s="115">
        <v>62</v>
      </c>
      <c r="L63" s="116" t="s">
        <v>88</v>
      </c>
      <c r="M63" s="117" t="s">
        <v>108</v>
      </c>
      <c r="N63" s="118">
        <v>12</v>
      </c>
    </row>
  </sheetData>
  <sheetProtection password="D41F" sheet="1" objects="1" scenarios="1" selectLockedCells="1"/>
  <mergeCells count="4">
    <mergeCell ref="A38:B38"/>
    <mergeCell ref="A2:E2"/>
    <mergeCell ref="A4:E4"/>
    <mergeCell ref="A1:E1"/>
  </mergeCells>
  <conditionalFormatting sqref="A40">
    <cfRule type="expression" dxfId="14" priority="3">
      <formula>$A$40="SOUTIEN"</formula>
    </cfRule>
    <cfRule type="expression" dxfId="13" priority="9">
      <formula>$A$40 ="2 à 6 heures"</formula>
    </cfRule>
    <cfRule type="expression" dxfId="12" priority="10">
      <formula>$A$40 ="6 à 12 heures"</formula>
    </cfRule>
    <cfRule type="expression" dxfId="11" priority="11">
      <formula>$A$40 ="12 à 18 heures"</formula>
    </cfRule>
    <cfRule type="expression" dxfId="10" priority="12">
      <formula>$A$40 ="20 heures"</formula>
    </cfRule>
  </conditionalFormatting>
  <conditionalFormatting sqref="H1048548:H1048576">
    <cfRule type="containsText" dxfId="9" priority="13" operator="containsText" text="OK">
      <formula>NOT(ISERROR(SEARCH("OK",#REF!)))</formula>
    </cfRule>
    <cfRule type="containsText" dxfId="8" priority="14" operator="containsText" text="Erreur">
      <formula>NOT(ISERROR(SEARCH("Erreur",#REF!)))</formula>
    </cfRule>
  </conditionalFormatting>
  <conditionalFormatting sqref="I7 H6">
    <cfRule type="containsText" dxfId="7" priority="39" operator="containsText" text="OK">
      <formula>NOT(ISERROR(SEARCH("OK",#REF!)))</formula>
    </cfRule>
    <cfRule type="containsText" dxfId="6" priority="40" operator="containsText" text="Erreur">
      <formula>NOT(ISERROR(SEARCH("Erreur",#REF!)))</formula>
    </cfRule>
  </conditionalFormatting>
  <conditionalFormatting sqref="H37 H48:H1048547">
    <cfRule type="containsText" dxfId="5" priority="57" operator="containsText" text="OK">
      <formula>NOT(ISERROR(SEARCH("OK",#REF!)))</formula>
    </cfRule>
    <cfRule type="containsText" dxfId="4" priority="58" operator="containsText" text="Erreur">
      <formula>NOT(ISERROR(SEARCH("Erreur",#REF!)))</formula>
    </cfRule>
  </conditionalFormatting>
  <conditionalFormatting sqref="E8:E35">
    <cfRule type="containsText" dxfId="3" priority="5" operator="containsText" text="OK">
      <formula>NOT(ISERROR(SEARCH("OK",E8)))</formula>
    </cfRule>
    <cfRule type="containsText" dxfId="2" priority="6" operator="containsText" text="Erreur">
      <formula>NOT(ISERROR(SEARCH("Erreur",E8)))</formula>
    </cfRule>
  </conditionalFormatting>
  <conditionalFormatting sqref="O37">
    <cfRule type="containsText" dxfId="1" priority="1" operator="containsText" text="OK">
      <formula>NOT(ISERROR(SEARCH("OK",#REF!)))</formula>
    </cfRule>
    <cfRule type="containsText" dxfId="0" priority="2" operator="containsText" text="Erreur">
      <formula>NOT(ISERROR(SEARCH("Erreur",#REF!)))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scale="82" orientation="portrait" r:id="rId1"/>
  <headerFooter>
    <oddHeader>&amp;C&amp;"-,Gras"&amp;18&amp;K91B5A2PROGRAMME SPÉCIALISÉ DI-TSA-DM-DL 0-6 ANS</oddHeader>
    <oddFooter>&amp;L&amp;9Direction des programmes déficiences&amp;CODIS 3 ANS</oddFooter>
  </headerFooter>
  <colBreaks count="1" manualBreakCount="1">
    <brk id="5" max="1048575" man="1"/>
  </colBreaks>
  <ignoredErrors>
    <ignoredError sqref="E11:E17 E19:E22 E23:E35 E8: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IDENTIFICATION 3 ANS</vt:lpstr>
      <vt:lpstr>COMPPROB3ANS</vt:lpstr>
      <vt:lpstr>COMMHABSOCJEUX3ANS</vt:lpstr>
      <vt:lpstr>COMMHABSOCJEUX3ANS!Zone_d_impression</vt:lpstr>
      <vt:lpstr>COMPPROB3ANS!Zone_d_impression</vt:lpstr>
      <vt:lpstr>'IDENTIFICATION 3 ANS'!Zone_d_impression</vt:lpstr>
    </vt:vector>
  </TitlesOfParts>
  <Company>SRSOR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CARRIER, Maryse</dc:creator>
  <cp:lastModifiedBy>CARRIER, Maryse</cp:lastModifiedBy>
  <cp:lastPrinted>2018-11-21T19:19:22Z</cp:lastPrinted>
  <dcterms:created xsi:type="dcterms:W3CDTF">2015-07-29T17:01:21Z</dcterms:created>
  <dcterms:modified xsi:type="dcterms:W3CDTF">2019-08-07T19:46:09Z</dcterms:modified>
</cp:coreProperties>
</file>