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200" windowHeight="7740" tabRatio="732"/>
  </bookViews>
  <sheets>
    <sheet name="IDENTIFICATION 4 ANS" sheetId="1" r:id="rId1"/>
    <sheet name="COMP PROB 4 ANS" sheetId="9" r:id="rId2"/>
    <sheet name="COMM HAB SOC JEUX 4 ANS" sheetId="10" r:id="rId3"/>
  </sheets>
  <definedNames>
    <definedName name="_xlnm.Print_Area" localSheetId="2">'COMM HAB SOC JEUX 4 ANS'!$A$1:$E$45</definedName>
    <definedName name="_xlnm.Print_Area" localSheetId="1">'COMP PROB 4 ANS'!$A$1:$L$24</definedName>
    <definedName name="_xlnm.Print_Area" localSheetId="0">'IDENTIFICATION 4 ANS'!$A$1:$E$23</definedName>
  </definedNames>
  <calcPr calcId="145621"/>
</workbook>
</file>

<file path=xl/calcChain.xml><?xml version="1.0" encoding="utf-8"?>
<calcChain xmlns="http://schemas.openxmlformats.org/spreadsheetml/2006/main">
  <c r="B7" i="1" l="1"/>
  <c r="F13" i="1" l="1"/>
  <c r="C22" i="1"/>
  <c r="D22" i="1" s="1"/>
  <c r="E22" i="1" l="1"/>
  <c r="S16" i="9" l="1"/>
  <c r="S15" i="9"/>
  <c r="S14" i="9"/>
  <c r="S13" i="9"/>
  <c r="S12" i="9"/>
  <c r="S11" i="9"/>
  <c r="S10" i="9"/>
  <c r="S9" i="9"/>
  <c r="S8" i="9"/>
  <c r="R16" i="9"/>
  <c r="R15" i="9"/>
  <c r="R14" i="9"/>
  <c r="R13" i="9"/>
  <c r="R12" i="9"/>
  <c r="R11" i="9"/>
  <c r="R10" i="9"/>
  <c r="R9" i="9"/>
  <c r="R8" i="9"/>
  <c r="O16" i="9"/>
  <c r="O15" i="9"/>
  <c r="O14" i="9"/>
  <c r="O13" i="9"/>
  <c r="O12" i="9"/>
  <c r="O11" i="9"/>
  <c r="O10" i="9"/>
  <c r="O9" i="9"/>
  <c r="N16" i="9"/>
  <c r="N15" i="9"/>
  <c r="N14" i="9"/>
  <c r="N13" i="9"/>
  <c r="N12" i="9"/>
  <c r="N11" i="9"/>
  <c r="N10" i="9"/>
  <c r="N9" i="9"/>
  <c r="O8" i="9"/>
  <c r="N8" i="9"/>
  <c r="E41" i="10" l="1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12" i="10"/>
  <c r="G42" i="10" l="1"/>
  <c r="G41" i="10"/>
  <c r="G40" i="10"/>
  <c r="G39" i="10"/>
  <c r="G38" i="10"/>
  <c r="G37" i="10"/>
  <c r="G36" i="10"/>
  <c r="G35" i="10"/>
  <c r="E42" i="10"/>
  <c r="G34" i="10" l="1"/>
  <c r="G33" i="10"/>
  <c r="G32" i="10"/>
  <c r="G31" i="10"/>
  <c r="G30" i="10"/>
  <c r="G29" i="10"/>
  <c r="G28" i="10"/>
  <c r="G27" i="10"/>
  <c r="G26" i="10"/>
  <c r="G25" i="10"/>
  <c r="G24" i="10"/>
  <c r="G23" i="10"/>
  <c r="E27" i="10"/>
  <c r="E26" i="10"/>
  <c r="E25" i="10"/>
  <c r="E24" i="10"/>
  <c r="E23" i="10"/>
  <c r="E13" i="1"/>
  <c r="E17" i="10"/>
  <c r="E22" i="10"/>
  <c r="E21" i="10"/>
  <c r="E20" i="10"/>
  <c r="E19" i="10"/>
  <c r="E18" i="10"/>
  <c r="E16" i="10"/>
  <c r="E15" i="10"/>
  <c r="E14" i="10"/>
  <c r="E13" i="10"/>
  <c r="E11" i="10"/>
  <c r="E10" i="10"/>
  <c r="E9" i="10"/>
  <c r="E8" i="10"/>
  <c r="G22" i="10" l="1"/>
  <c r="G21" i="10"/>
  <c r="G20" i="10"/>
  <c r="G19" i="10"/>
  <c r="G18" i="10"/>
  <c r="G17" i="10"/>
  <c r="G16" i="10"/>
  <c r="G15" i="10"/>
  <c r="G14" i="10"/>
  <c r="G13" i="10"/>
  <c r="G12" i="10"/>
  <c r="G11" i="10"/>
  <c r="G9" i="10"/>
  <c r="G8" i="10"/>
  <c r="G10" i="10"/>
  <c r="D44" i="10" l="1"/>
  <c r="G8" i="9"/>
  <c r="Q16" i="9"/>
  <c r="M16" i="9"/>
  <c r="L16" i="9"/>
  <c r="G16" i="9"/>
  <c r="Q15" i="9"/>
  <c r="M15" i="9"/>
  <c r="L15" i="9"/>
  <c r="G15" i="9"/>
  <c r="Q14" i="9"/>
  <c r="M14" i="9"/>
  <c r="L14" i="9"/>
  <c r="G14" i="9"/>
  <c r="Q13" i="9"/>
  <c r="M13" i="9"/>
  <c r="L13" i="9"/>
  <c r="G13" i="9"/>
  <c r="Q12" i="9"/>
  <c r="M12" i="9"/>
  <c r="L12" i="9"/>
  <c r="G12" i="9"/>
  <c r="Q11" i="9"/>
  <c r="M11" i="9"/>
  <c r="L11" i="9"/>
  <c r="G11" i="9"/>
  <c r="Q10" i="9"/>
  <c r="M10" i="9"/>
  <c r="L10" i="9"/>
  <c r="G10" i="9"/>
  <c r="Q9" i="9"/>
  <c r="M9" i="9"/>
  <c r="L9" i="9"/>
  <c r="G9" i="9"/>
  <c r="Q8" i="9"/>
  <c r="M8" i="9"/>
  <c r="L8" i="9"/>
  <c r="C23" i="1" l="1"/>
  <c r="E14" i="1"/>
  <c r="P8" i="9"/>
  <c r="P9" i="9"/>
  <c r="P11" i="9"/>
  <c r="P12" i="9"/>
  <c r="P13" i="9"/>
  <c r="P14" i="9"/>
  <c r="P15" i="9"/>
  <c r="P16" i="9"/>
  <c r="P10" i="9"/>
  <c r="T12" i="9"/>
  <c r="T13" i="9"/>
  <c r="T11" i="9"/>
  <c r="T8" i="9"/>
  <c r="T9" i="9"/>
  <c r="T10" i="9"/>
  <c r="T14" i="9"/>
  <c r="T15" i="9"/>
  <c r="T16" i="9"/>
  <c r="F14" i="1" l="1"/>
  <c r="D23" i="1"/>
  <c r="E23" i="1"/>
  <c r="F18" i="9"/>
  <c r="K18" i="9"/>
  <c r="E12" i="1" s="1"/>
  <c r="C21" i="1" l="1"/>
  <c r="F12" i="1" l="1"/>
  <c r="F15" i="1" s="1"/>
  <c r="A18" i="1" s="1"/>
  <c r="E15" i="1"/>
  <c r="E21" i="1"/>
  <c r="D21" i="1"/>
</calcChain>
</file>

<file path=xl/sharedStrings.xml><?xml version="1.0" encoding="utf-8"?>
<sst xmlns="http://schemas.openxmlformats.org/spreadsheetml/2006/main" count="555" uniqueCount="114">
  <si>
    <t>Total Impact</t>
  </si>
  <si>
    <t>Date évaluation:</t>
  </si>
  <si>
    <t>Âge chronologique:</t>
  </si>
  <si>
    <t>Évaluation</t>
  </si>
  <si>
    <t>Fréquence</t>
  </si>
  <si>
    <t>Impact</t>
  </si>
  <si>
    <t>F1</t>
  </si>
  <si>
    <t>F2</t>
  </si>
  <si>
    <t>F3</t>
  </si>
  <si>
    <t>I1</t>
  </si>
  <si>
    <t>I2</t>
  </si>
  <si>
    <t>I3</t>
  </si>
  <si>
    <t>2 à 6 heures</t>
  </si>
  <si>
    <t>6 à 12 heures</t>
  </si>
  <si>
    <t>1- Comportements stéréotypés</t>
  </si>
  <si>
    <t>2- Comportements sexuels aberrants</t>
  </si>
  <si>
    <t>3- Comportements sociaux perturbateurs</t>
  </si>
  <si>
    <t>4- Comportements agressifs d’ordre physique envers autrui</t>
  </si>
  <si>
    <t>5- Comportements sociaux offensants</t>
  </si>
  <si>
    <t>6- Comportements de retrait</t>
  </si>
  <si>
    <t>7- Comportements destructeurs envers les objets</t>
  </si>
  <si>
    <t>8- Comportements d’automutilation</t>
  </si>
  <si>
    <t>9- Comportements de non-coopération et de provocation</t>
  </si>
  <si>
    <t>COMPORTEMENTS PROBLÉMATIQUES</t>
  </si>
  <si>
    <t>Date de naissance:</t>
  </si>
  <si>
    <t>Total fréquence</t>
  </si>
  <si>
    <t>SOUTIEN</t>
  </si>
  <si>
    <t>1 - Répond à une interaction verbale ou non verbale en dirigeant son regard vers le visage de son partenaire de communication.</t>
  </si>
  <si>
    <t>3 - Effectue un choix entre 2 objets.</t>
  </si>
  <si>
    <t>2 - Initie une interaction verbale ou non verbale en dirigeant son regard vers le visage de son partenaire de communication.</t>
  </si>
  <si>
    <t>5 - Demande de récurrence (encore).</t>
  </si>
  <si>
    <t>8 - Dirige son regard vers l’objet, l’image ou la personne pointé par le partenaire de communication.</t>
  </si>
  <si>
    <t>10 - S’assoit sur demande.</t>
  </si>
  <si>
    <t>11 - Alterne son regard, à un minimum de 1 reprise, entre un objet et le visage de son partenaire de communication lors d’une interaction initiée par ce dernier.</t>
  </si>
  <si>
    <t>12 - Donne un objet sur demande.</t>
  </si>
  <si>
    <t>13 -  Imite des mouvements de motricité globale en position assise.</t>
  </si>
  <si>
    <t>14 - Imite des actions avec des jouets.</t>
  </si>
  <si>
    <t>16 - Demande de l'aide.</t>
  </si>
  <si>
    <t xml:space="preserve">OUI
Atteint </t>
  </si>
  <si>
    <t>NON-
atteint</t>
  </si>
  <si>
    <t>Pondération (si atteint la valeur est à 0)</t>
  </si>
  <si>
    <t>total</t>
  </si>
  <si>
    <t>ADAPTÉ</t>
  </si>
  <si>
    <t>LÉGER</t>
  </si>
  <si>
    <t>MODÉRÉ</t>
  </si>
  <si>
    <t>SÉVÈRE</t>
  </si>
  <si>
    <t>COMPILATEUR DE L'OUTIL DE DÉTERMINATION DE L'INTENSITÉ DE SERVICE</t>
  </si>
  <si>
    <t xml:space="preserve">  RECOMMANDATION FINALE ODIS: </t>
  </si>
  <si>
    <t xml:space="preserve">COMPORTEMENTAL </t>
  </si>
  <si>
    <t>COMMUNICATION, HABILETÉS SOCIALES ET JEUX</t>
  </si>
  <si>
    <t>6 - Communique un refus.</t>
  </si>
  <si>
    <t>7 - Répond à son nom.</t>
  </si>
  <si>
    <t xml:space="preserve">17- Fait des actions symboliques, SANS consignes. </t>
  </si>
  <si>
    <t>18- S’occupe seul, de façon fonctionnelle, pendant 5 minutes consécutives.</t>
  </si>
  <si>
    <t xml:space="preserve">OBSERVATION DES 28 ITEMS: </t>
  </si>
  <si>
    <t>4 ANS</t>
  </si>
  <si>
    <t xml:space="preserve">19- Imite les mouvements d’une chanson. </t>
  </si>
  <si>
    <t xml:space="preserve">20- Répond à son nom lorsqu’un pair l’appelle. </t>
  </si>
  <si>
    <t>21- Donne un objet à un pair sur demande.</t>
  </si>
  <si>
    <t xml:space="preserve">22-  Retourne de l’information sur sa famille, sur un événement ou un centre d’intérêt. </t>
  </si>
  <si>
    <t xml:space="preserve">23- Pose des questions au partenaire de communication par rapport à sa famille, un événement ou un centre d’intérêt. </t>
  </si>
  <si>
    <t xml:space="preserve">24- Interprète les émotions de base : content, triste, fâché sur une image. </t>
  </si>
  <si>
    <t xml:space="preserve">25- Associe l’information environnementale démontrant un contexte et les composantes non verbales démontrant une émotion, afin d’en arriver à une interprétation de la situation. </t>
  </si>
  <si>
    <t>27- Associe différentes informations environnementales afin d’identifier un contexte sur une image.</t>
  </si>
  <si>
    <t>28- Tour de rôle avec un partenaire, jeu structuré.</t>
  </si>
  <si>
    <t>29- Demande un objet convoité à un pair.</t>
  </si>
  <si>
    <t>31- Demande d’être inclus dans un jeu amorcé.</t>
  </si>
  <si>
    <t>32- Demande de l’aide pour gérer un conflit.</t>
  </si>
  <si>
    <t xml:space="preserve">33- Coopère avec un ou plusieurs enfants à une tâche commune  ou à un jeu simple </t>
  </si>
  <si>
    <t>34- Exprime verbalement son désaccord à un pair</t>
  </si>
  <si>
    <t>35- Participe à une activité structurée proposée par l’adulte</t>
  </si>
  <si>
    <t>0-4 points</t>
  </si>
  <si>
    <t>AUTONOMIE (score obtenu au PEP-3)</t>
  </si>
  <si>
    <t>Nom, prénom de l'usager:</t>
  </si>
  <si>
    <t>Numéro DOSSIER</t>
  </si>
  <si>
    <t>Nom évaluateur/trice:</t>
  </si>
  <si>
    <t xml:space="preserve">26- Offre de la rétroaction au message de l’autre verbalement ou non verbalement («ah oui», «oh», «OK», etc.). </t>
  </si>
  <si>
    <r>
      <t>30- Répond «</t>
    </r>
    <r>
      <rPr>
        <i/>
        <sz val="10"/>
        <color theme="1"/>
        <rFont val="Arial"/>
        <family val="2"/>
      </rPr>
      <t>Je ne sais pas</t>
    </r>
    <r>
      <rPr>
        <sz val="10"/>
        <color theme="1"/>
        <rFont val="Arial"/>
        <family val="2"/>
      </rPr>
      <t xml:space="preserve">» </t>
    </r>
  </si>
  <si>
    <r>
      <t xml:space="preserve">15 - Répond « </t>
    </r>
    <r>
      <rPr>
        <i/>
        <sz val="10"/>
        <color theme="1"/>
        <rFont val="Arial"/>
        <family val="2"/>
      </rPr>
      <t>oui</t>
    </r>
    <r>
      <rPr>
        <sz val="10"/>
        <color theme="1"/>
        <rFont val="Arial"/>
        <family val="2"/>
      </rPr>
      <t xml:space="preserve"> » ou « </t>
    </r>
    <r>
      <rPr>
        <i/>
        <sz val="10"/>
        <color theme="1"/>
        <rFont val="Arial"/>
        <family val="2"/>
      </rPr>
      <t>non</t>
    </r>
    <r>
      <rPr>
        <sz val="10"/>
        <color theme="1"/>
        <rFont val="Arial"/>
        <family val="2"/>
      </rPr>
      <t xml:space="preserve"> » suite à la question «</t>
    </r>
    <r>
      <rPr>
        <i/>
        <sz val="10"/>
        <color theme="1"/>
        <rFont val="Arial"/>
        <family val="2"/>
      </rPr>
      <t>Veux-tu?</t>
    </r>
    <r>
      <rPr>
        <sz val="10"/>
        <color theme="1"/>
        <rFont val="Arial"/>
        <family val="2"/>
      </rPr>
      <t>».</t>
    </r>
  </si>
  <si>
    <r>
      <t>9 - Répond à la consigne «</t>
    </r>
    <r>
      <rPr>
        <i/>
        <sz val="10"/>
        <color theme="1"/>
        <rFont val="Arial"/>
        <family val="2"/>
      </rPr>
      <t>Viens</t>
    </r>
    <r>
      <rPr>
        <sz val="10"/>
        <color theme="1"/>
        <rFont val="Arial"/>
        <family val="2"/>
      </rPr>
      <t>».</t>
    </r>
  </si>
  <si>
    <r>
      <t>4 - Suite à la question «</t>
    </r>
    <r>
      <rPr>
        <i/>
        <sz val="10"/>
        <color theme="1"/>
        <rFont val="Arial"/>
        <family val="2"/>
      </rPr>
      <t>Qu’est-ce que tu veux?</t>
    </r>
    <r>
      <rPr>
        <sz val="10"/>
        <color theme="1"/>
        <rFont val="Arial"/>
        <family val="2"/>
      </rPr>
      <t>» il peut indiquer OU nommer l’objet.</t>
    </r>
  </si>
  <si>
    <t>5-14 points</t>
  </si>
  <si>
    <t>15 points et plus</t>
  </si>
  <si>
    <t>0-5 points</t>
  </si>
  <si>
    <t>6-21 points</t>
  </si>
  <si>
    <t>22-39 points</t>
  </si>
  <si>
    <t>40-66 points</t>
  </si>
  <si>
    <t>67-82 points</t>
  </si>
  <si>
    <t>Besoin d'intensité</t>
  </si>
  <si>
    <t>Échelle</t>
  </si>
  <si>
    <t>Comportemental</t>
  </si>
  <si>
    <t>Communcation, habileté sociale et jeux</t>
  </si>
  <si>
    <t>Autonomie</t>
  </si>
  <si>
    <t>soutien</t>
  </si>
  <si>
    <t>0-2</t>
  </si>
  <si>
    <t>0-4</t>
  </si>
  <si>
    <t>2-6 heures</t>
  </si>
  <si>
    <t>6-12 heures</t>
  </si>
  <si>
    <t>5-14</t>
  </si>
  <si>
    <t>15 et plus</t>
  </si>
  <si>
    <t>faible</t>
  </si>
  <si>
    <t>moyen</t>
  </si>
  <si>
    <t>élevé</t>
  </si>
  <si>
    <t>important</t>
  </si>
  <si>
    <t>très élevé</t>
  </si>
  <si>
    <t>ÉVALUATION :</t>
  </si>
  <si>
    <t>total points</t>
  </si>
  <si>
    <t>total cote</t>
  </si>
  <si>
    <t>RÉSULTAT FINAL, comportements problématiques</t>
  </si>
  <si>
    <t>RÉSULTAT FINAL Communication, habiletés sociales et jeux</t>
  </si>
  <si>
    <t xml:space="preserve">Barème 4 ans </t>
  </si>
  <si>
    <t>Recherche V  E13</t>
  </si>
  <si>
    <t>15-45 points</t>
  </si>
  <si>
    <t>GRILLE D'OBSERVATION DE LA COMMUNICATION, HABILETÉS SOCIALES ET JEUX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</si>
</sst>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0"/>
      <color theme="0" tint="-0.249977111117893"/>
      <name val="Arial"/>
      <family val="2"/>
    </font>
    <font>
      <sz val="6"/>
      <color theme="8" tint="0.79998168889431442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sz val="10"/>
      <color rgb="FFD1E1D8"/>
      <name val="Arial"/>
      <family val="2"/>
    </font>
    <font>
      <b/>
      <sz val="26"/>
      <color theme="8" tint="0.79998168889431442"/>
      <name val="Arial"/>
      <family val="2"/>
    </font>
    <font>
      <sz val="9"/>
      <color theme="1"/>
      <name val="Arial"/>
      <family val="2"/>
    </font>
    <font>
      <b/>
      <sz val="18"/>
      <color theme="7" tint="0.79998168889431442"/>
      <name val="Arial"/>
      <family val="2"/>
    </font>
    <font>
      <b/>
      <sz val="10"/>
      <color theme="8" tint="0.79998168889431442"/>
      <name val="Arial"/>
      <family val="2"/>
    </font>
    <font>
      <sz val="10"/>
      <color theme="8" tint="0.79998168889431442"/>
      <name val="Arial"/>
      <family val="2"/>
    </font>
    <font>
      <b/>
      <sz val="9"/>
      <color theme="1"/>
      <name val="Arial"/>
      <family val="2"/>
    </font>
    <font>
      <b/>
      <sz val="10"/>
      <color theme="8" tint="-0.249977111117893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1B5A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E1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8D0C3"/>
        <bgColor indexed="64"/>
      </patternFill>
    </fill>
    <fill>
      <patternFill patternType="solid">
        <fgColor theme="8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4" borderId="9" applyNumberFormat="0" applyFont="0" applyAlignment="0" applyProtection="0"/>
  </cellStyleXfs>
  <cellXfs count="296">
    <xf numFmtId="0" fontId="0" fillId="0" borderId="0" xfId="0"/>
    <xf numFmtId="0" fontId="6" fillId="0" borderId="0" xfId="0" applyFont="1"/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8" fillId="0" borderId="0" xfId="0" applyFont="1" applyAlignment="1" applyProtection="1">
      <alignment vertical="top"/>
    </xf>
    <xf numFmtId="0" fontId="9" fillId="0" borderId="0" xfId="0" applyFont="1"/>
    <xf numFmtId="0" fontId="9" fillId="0" borderId="0" xfId="0" applyFont="1" applyBorder="1"/>
    <xf numFmtId="0" fontId="9" fillId="0" borderId="0" xfId="0" quotePrefix="1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Fill="1" applyBorder="1"/>
    <xf numFmtId="0" fontId="9" fillId="0" borderId="0" xfId="0" applyFont="1" applyAlignment="1"/>
    <xf numFmtId="0" fontId="1" fillId="0" borderId="0" xfId="0" applyFont="1" applyAlignment="1" applyProtection="1">
      <alignment vertical="top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quotePrefix="1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49" fontId="1" fillId="0" borderId="0" xfId="0" applyNumberFormat="1" applyFont="1" applyProtection="1"/>
    <xf numFmtId="0" fontId="6" fillId="0" borderId="0" xfId="0" applyFont="1" applyBorder="1" applyAlignment="1" applyProtection="1">
      <alignment vertical="center"/>
    </xf>
    <xf numFmtId="49" fontId="1" fillId="0" borderId="0" xfId="0" applyNumberFormat="1" applyFont="1" applyAlignment="1" applyProtection="1">
      <alignment vertical="center"/>
    </xf>
    <xf numFmtId="0" fontId="6" fillId="3" borderId="10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6" fillId="0" borderId="0" xfId="0" applyFont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top"/>
    </xf>
    <xf numFmtId="0" fontId="6" fillId="3" borderId="0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left" vertical="center" wrapText="1"/>
    </xf>
    <xf numFmtId="0" fontId="6" fillId="3" borderId="7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6" fillId="3" borderId="14" xfId="0" applyFont="1" applyFill="1" applyBorder="1" applyAlignment="1" applyProtection="1">
      <alignment vertical="center"/>
    </xf>
    <xf numFmtId="0" fontId="9" fillId="0" borderId="0" xfId="0" quotePrefix="1" applyFont="1" applyAlignment="1">
      <alignment vertical="top" wrapText="1"/>
    </xf>
    <xf numFmtId="0" fontId="8" fillId="0" borderId="0" xfId="0" applyFont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6" fillId="0" borderId="0" xfId="0" applyFont="1" applyFill="1"/>
    <xf numFmtId="0" fontId="19" fillId="3" borderId="6" xfId="0" applyFont="1" applyFill="1" applyBorder="1" applyAlignment="1" applyProtection="1">
      <alignment horizontal="left" vertical="center" wrapText="1" indent="1"/>
    </xf>
    <xf numFmtId="0" fontId="19" fillId="3" borderId="0" xfId="0" applyFont="1" applyFill="1" applyBorder="1" applyAlignment="1" applyProtection="1">
      <alignment horizontal="left" vertical="center" wrapText="1" indent="1"/>
    </xf>
    <xf numFmtId="0" fontId="19" fillId="3" borderId="7" xfId="0" applyFont="1" applyFill="1" applyBorder="1" applyAlignment="1" applyProtection="1">
      <alignment horizontal="left" vertical="center" wrapText="1" indent="1"/>
    </xf>
    <xf numFmtId="0" fontId="1" fillId="3" borderId="12" xfId="0" applyFont="1" applyFill="1" applyBorder="1" applyAlignment="1" applyProtection="1">
      <alignment horizontal="left" vertical="center" indent="1"/>
    </xf>
    <xf numFmtId="0" fontId="1" fillId="3" borderId="12" xfId="0" applyFont="1" applyFill="1" applyBorder="1" applyAlignment="1" applyProtection="1">
      <alignment horizontal="left" vertical="center" wrapText="1" indent="1"/>
    </xf>
    <xf numFmtId="0" fontId="13" fillId="3" borderId="13" xfId="0" applyFont="1" applyFill="1" applyBorder="1" applyAlignment="1" applyProtection="1">
      <alignment horizontal="left" vertical="center" indent="1"/>
    </xf>
    <xf numFmtId="0" fontId="19" fillId="10" borderId="6" xfId="0" applyFont="1" applyFill="1" applyBorder="1" applyAlignment="1" applyProtection="1">
      <alignment horizontal="center" vertical="center" wrapText="1"/>
    </xf>
    <xf numFmtId="0" fontId="19" fillId="10" borderId="0" xfId="0" applyFont="1" applyFill="1" applyBorder="1" applyAlignment="1" applyProtection="1">
      <alignment horizontal="center" vertical="center" wrapText="1"/>
    </xf>
    <xf numFmtId="0" fontId="19" fillId="10" borderId="7" xfId="0" applyFont="1" applyFill="1" applyBorder="1" applyAlignment="1" applyProtection="1">
      <alignment horizontal="center" vertical="center" wrapText="1"/>
    </xf>
    <xf numFmtId="0" fontId="15" fillId="10" borderId="7" xfId="0" applyFont="1" applyFill="1" applyBorder="1" applyAlignment="1" applyProtection="1">
      <alignment vertical="center" wrapText="1"/>
    </xf>
    <xf numFmtId="0" fontId="15" fillId="10" borderId="6" xfId="0" applyFont="1" applyFill="1" applyBorder="1" applyAlignment="1" applyProtection="1">
      <alignment vertical="center" wrapText="1"/>
    </xf>
    <xf numFmtId="0" fontId="15" fillId="10" borderId="0" xfId="0" applyFont="1" applyFill="1" applyBorder="1" applyAlignment="1" applyProtection="1">
      <alignment vertical="center" wrapText="1"/>
    </xf>
    <xf numFmtId="0" fontId="1" fillId="10" borderId="10" xfId="0" applyFont="1" applyFill="1" applyBorder="1" applyAlignment="1" applyProtection="1">
      <alignment horizontal="center" vertical="center"/>
      <protection locked="0"/>
    </xf>
    <xf numFmtId="0" fontId="1" fillId="11" borderId="10" xfId="0" applyFont="1" applyFill="1" applyBorder="1" applyAlignment="1" applyProtection="1">
      <alignment horizontal="left" vertical="center"/>
    </xf>
    <xf numFmtId="0" fontId="1" fillId="13" borderId="10" xfId="0" applyFont="1" applyFill="1" applyBorder="1" applyAlignment="1" applyProtection="1">
      <alignment horizontal="left" vertical="center"/>
    </xf>
    <xf numFmtId="0" fontId="1" fillId="14" borderId="10" xfId="0" applyFont="1" applyFill="1" applyBorder="1" applyAlignment="1" applyProtection="1">
      <alignment horizontal="left" vertical="center"/>
    </xf>
    <xf numFmtId="0" fontId="6" fillId="14" borderId="10" xfId="0" applyFont="1" applyFill="1" applyBorder="1" applyAlignment="1" applyProtection="1">
      <alignment horizontal="left" vertical="center"/>
    </xf>
    <xf numFmtId="49" fontId="1" fillId="14" borderId="10" xfId="0" applyNumberFormat="1" applyFont="1" applyFill="1" applyBorder="1" applyAlignment="1" applyProtection="1">
      <alignment horizontal="left" vertical="center"/>
    </xf>
    <xf numFmtId="0" fontId="6" fillId="13" borderId="10" xfId="0" applyFont="1" applyFill="1" applyBorder="1" applyAlignment="1" applyProtection="1">
      <alignment horizontal="left" vertical="center"/>
    </xf>
    <xf numFmtId="49" fontId="1" fillId="13" borderId="10" xfId="0" applyNumberFormat="1" applyFont="1" applyFill="1" applyBorder="1" applyAlignment="1" applyProtection="1">
      <alignment horizontal="left" vertical="center"/>
    </xf>
    <xf numFmtId="0" fontId="6" fillId="11" borderId="10" xfId="0" applyFont="1" applyFill="1" applyBorder="1" applyAlignment="1" applyProtection="1">
      <alignment horizontal="left" vertical="center"/>
    </xf>
    <xf numFmtId="49" fontId="1" fillId="11" borderId="1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top"/>
    </xf>
    <xf numFmtId="0" fontId="6" fillId="0" borderId="0" xfId="0" applyFont="1" applyBorder="1" applyProtection="1"/>
    <xf numFmtId="0" fontId="13" fillId="0" borderId="0" xfId="0" applyFont="1" applyFill="1" applyBorder="1"/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quotePrefix="1" applyFont="1" applyBorder="1" applyAlignment="1">
      <alignment vertical="top" wrapText="1"/>
    </xf>
    <xf numFmtId="9" fontId="9" fillId="0" borderId="0" xfId="0" applyNumberFormat="1" applyFont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9" fillId="2" borderId="6" xfId="0" applyFont="1" applyFill="1" applyBorder="1" applyProtection="1"/>
    <xf numFmtId="0" fontId="9" fillId="2" borderId="0" xfId="0" applyFont="1" applyFill="1" applyBorder="1" applyProtection="1"/>
    <xf numFmtId="0" fontId="9" fillId="2" borderId="12" xfId="0" applyFont="1" applyFill="1" applyBorder="1" applyAlignment="1" applyProtection="1">
      <alignment horizontal="left" vertical="center" indent="1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left" vertical="center" wrapText="1" indent="1"/>
    </xf>
    <xf numFmtId="14" fontId="7" fillId="2" borderId="0" xfId="0" applyNumberFormat="1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164" fontId="7" fillId="2" borderId="0" xfId="0" applyNumberFormat="1" applyFont="1" applyFill="1" applyBorder="1" applyAlignment="1" applyProtection="1">
      <alignment horizontal="left"/>
    </xf>
    <xf numFmtId="0" fontId="7" fillId="2" borderId="6" xfId="0" applyFont="1" applyFill="1" applyBorder="1" applyAlignment="1" applyProtection="1">
      <alignment horizontal="left" vertical="center" indent="1"/>
    </xf>
    <xf numFmtId="164" fontId="7" fillId="2" borderId="0" xfId="0" applyNumberFormat="1" applyFont="1" applyFill="1" applyBorder="1" applyAlignment="1" applyProtection="1">
      <alignment horizontal="left" vertical="center"/>
    </xf>
    <xf numFmtId="2" fontId="9" fillId="2" borderId="0" xfId="0" applyNumberFormat="1" applyFont="1" applyFill="1" applyBorder="1" applyProtection="1"/>
    <xf numFmtId="0" fontId="9" fillId="2" borderId="1" xfId="0" applyFont="1" applyFill="1" applyBorder="1" applyProtection="1"/>
    <xf numFmtId="0" fontId="9" fillId="2" borderId="1" xfId="0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0" fontId="6" fillId="0" borderId="0" xfId="0" applyFont="1" applyAlignment="1" applyProtection="1">
      <alignment vertical="top"/>
      <protection locked="0"/>
    </xf>
    <xf numFmtId="0" fontId="5" fillId="10" borderId="6" xfId="0" applyFont="1" applyFill="1" applyBorder="1" applyAlignment="1" applyProtection="1">
      <alignment horizontal="left" vertical="center" wrapText="1" indent="1"/>
    </xf>
    <xf numFmtId="0" fontId="5" fillId="10" borderId="0" xfId="0" applyFont="1" applyFill="1" applyBorder="1" applyAlignment="1" applyProtection="1">
      <alignment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 wrapText="1"/>
    </xf>
    <xf numFmtId="0" fontId="6" fillId="10" borderId="6" xfId="0" applyFont="1" applyFill="1" applyBorder="1" applyAlignment="1" applyProtection="1">
      <alignment wrapText="1"/>
    </xf>
    <xf numFmtId="0" fontId="6" fillId="10" borderId="0" xfId="0" applyFont="1" applyFill="1" applyBorder="1" applyAlignment="1" applyProtection="1">
      <alignment wrapText="1"/>
    </xf>
    <xf numFmtId="0" fontId="6" fillId="10" borderId="0" xfId="0" applyFont="1" applyFill="1" applyBorder="1" applyProtection="1"/>
    <xf numFmtId="0" fontId="6" fillId="10" borderId="7" xfId="0" applyFont="1" applyFill="1" applyBorder="1" applyProtection="1"/>
    <xf numFmtId="0" fontId="1" fillId="10" borderId="12" xfId="0" applyFont="1" applyFill="1" applyBorder="1" applyAlignment="1" applyProtection="1">
      <alignment horizontal="left" vertical="center" wrapText="1" indent="1"/>
    </xf>
    <xf numFmtId="0" fontId="1" fillId="10" borderId="0" xfId="0" applyFont="1" applyFill="1" applyBorder="1" applyAlignment="1" applyProtection="1">
      <alignment horizontal="left" vertical="center" wrapText="1"/>
    </xf>
    <xf numFmtId="0" fontId="6" fillId="10" borderId="6" xfId="0" applyFont="1" applyFill="1" applyBorder="1" applyProtection="1"/>
    <xf numFmtId="0" fontId="17" fillId="1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6" fillId="10" borderId="0" xfId="0" applyFont="1" applyFill="1" applyBorder="1" applyAlignment="1" applyProtection="1">
      <alignment horizontal="center"/>
    </xf>
    <xf numFmtId="0" fontId="6" fillId="10" borderId="7" xfId="0" applyFont="1" applyFill="1" applyBorder="1" applyAlignment="1" applyProtection="1">
      <alignment horizontal="center"/>
    </xf>
    <xf numFmtId="0" fontId="6" fillId="10" borderId="1" xfId="0" applyFont="1" applyFill="1" applyBorder="1" applyProtection="1"/>
    <xf numFmtId="0" fontId="6" fillId="10" borderId="14" xfId="0" applyFont="1" applyFill="1" applyBorder="1" applyProtection="1"/>
    <xf numFmtId="0" fontId="6" fillId="0" borderId="0" xfId="0" applyFont="1" applyFill="1" applyBorder="1" applyProtection="1"/>
    <xf numFmtId="0" fontId="13" fillId="0" borderId="0" xfId="0" applyFont="1" applyProtection="1"/>
    <xf numFmtId="0" fontId="22" fillId="10" borderId="7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Alignment="1" applyProtection="1">
      <alignment horizontal="left" vertical="center"/>
    </xf>
    <xf numFmtId="0" fontId="1" fillId="9" borderId="18" xfId="0" applyFont="1" applyFill="1" applyBorder="1" applyAlignment="1" applyProtection="1">
      <alignment horizontal="left" vertical="center"/>
    </xf>
    <xf numFmtId="0" fontId="1" fillId="14" borderId="20" xfId="0" applyFont="1" applyFill="1" applyBorder="1" applyAlignment="1">
      <alignment horizontal="left"/>
    </xf>
    <xf numFmtId="0" fontId="1" fillId="13" borderId="18" xfId="0" applyFont="1" applyFill="1" applyBorder="1" applyAlignment="1" applyProtection="1">
      <alignment horizontal="left" vertical="center"/>
    </xf>
    <xf numFmtId="0" fontId="1" fillId="12" borderId="19" xfId="0" applyFont="1" applyFill="1" applyBorder="1" applyAlignment="1" applyProtection="1">
      <alignment horizontal="left" vertical="center"/>
    </xf>
    <xf numFmtId="0" fontId="6" fillId="0" borderId="21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49" fontId="6" fillId="0" borderId="0" xfId="0" applyNumberFormat="1" applyFont="1" applyAlignment="1" applyProtection="1">
      <alignment horizontal="left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 vertical="center"/>
    </xf>
    <xf numFmtId="49" fontId="1" fillId="3" borderId="0" xfId="0" applyNumberFormat="1" applyFont="1" applyFill="1" applyAlignment="1" applyProtection="1">
      <alignment horizontal="left" vertical="center"/>
    </xf>
    <xf numFmtId="0" fontId="6" fillId="3" borderId="0" xfId="0" applyFont="1" applyFill="1" applyAlignment="1" applyProtection="1">
      <alignment horizontal="right" vertical="center"/>
    </xf>
    <xf numFmtId="0" fontId="6" fillId="3" borderId="0" xfId="0" applyFont="1" applyFill="1" applyAlignment="1" applyProtection="1">
      <alignment horizontal="right" vertical="top"/>
    </xf>
    <xf numFmtId="0" fontId="6" fillId="3" borderId="0" xfId="0" applyFont="1" applyFill="1" applyAlignment="1" applyProtection="1">
      <alignment horizontal="right"/>
    </xf>
    <xf numFmtId="0" fontId="1" fillId="15" borderId="0" xfId="0" applyFont="1" applyFill="1" applyAlignment="1">
      <alignment vertical="center"/>
    </xf>
    <xf numFmtId="0" fontId="1" fillId="15" borderId="0" xfId="0" applyFont="1" applyFill="1" applyAlignment="1">
      <alignment horizontal="left" vertical="center"/>
    </xf>
    <xf numFmtId="0" fontId="1" fillId="15" borderId="0" xfId="0" applyFont="1" applyFill="1" applyAlignment="1" applyProtection="1">
      <alignment vertical="center"/>
    </xf>
    <xf numFmtId="0" fontId="1" fillId="15" borderId="0" xfId="0" applyFont="1" applyFill="1" applyBorder="1" applyAlignment="1">
      <alignment vertical="center"/>
    </xf>
    <xf numFmtId="0" fontId="1" fillId="15" borderId="0" xfId="0" quotePrefix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quotePrefix="1" applyFont="1" applyFill="1" applyAlignment="1">
      <alignment horizontal="left" vertical="center" wrapText="1"/>
    </xf>
    <xf numFmtId="0" fontId="1" fillId="5" borderId="35" xfId="0" applyFont="1" applyFill="1" applyBorder="1" applyAlignment="1" applyProtection="1">
      <alignment vertical="center"/>
    </xf>
    <xf numFmtId="0" fontId="1" fillId="1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left" vertical="center"/>
    </xf>
    <xf numFmtId="0" fontId="25" fillId="0" borderId="0" xfId="0" applyFont="1" applyFill="1" applyBorder="1" applyAlignment="1" applyProtection="1">
      <alignment horizontal="left" vertical="center" indent="1"/>
    </xf>
    <xf numFmtId="49" fontId="26" fillId="2" borderId="15" xfId="0" applyNumberFormat="1" applyFont="1" applyFill="1" applyBorder="1" applyAlignment="1" applyProtection="1">
      <alignment vertical="center"/>
    </xf>
    <xf numFmtId="49" fontId="7" fillId="5" borderId="15" xfId="0" applyNumberFormat="1" applyFont="1" applyFill="1" applyBorder="1" applyAlignment="1" applyProtection="1">
      <alignment vertical="center"/>
      <protection locked="0"/>
    </xf>
    <xf numFmtId="49" fontId="7" fillId="2" borderId="15" xfId="0" applyNumberFormat="1" applyFont="1" applyFill="1" applyBorder="1" applyAlignment="1" applyProtection="1">
      <alignment vertical="center"/>
    </xf>
    <xf numFmtId="0" fontId="16" fillId="2" borderId="13" xfId="0" applyFont="1" applyFill="1" applyBorder="1" applyAlignment="1" applyProtection="1"/>
    <xf numFmtId="0" fontId="9" fillId="2" borderId="7" xfId="0" applyFont="1" applyFill="1" applyBorder="1" applyAlignment="1" applyProtection="1">
      <alignment horizontal="right"/>
    </xf>
    <xf numFmtId="0" fontId="9" fillId="2" borderId="7" xfId="0" applyFont="1" applyFill="1" applyBorder="1" applyAlignment="1" applyProtection="1">
      <alignment horizontal="right" vertical="center"/>
    </xf>
    <xf numFmtId="0" fontId="9" fillId="2" borderId="32" xfId="0" applyFont="1" applyFill="1" applyBorder="1" applyAlignment="1" applyProtection="1">
      <alignment horizontal="center" vertical="center"/>
    </xf>
    <xf numFmtId="1" fontId="27" fillId="2" borderId="32" xfId="0" quotePrefix="1" applyNumberFormat="1" applyFont="1" applyFill="1" applyBorder="1" applyAlignment="1" applyProtection="1">
      <alignment horizontal="center" vertical="center"/>
    </xf>
    <xf numFmtId="1" fontId="27" fillId="2" borderId="32" xfId="0" applyNumberFormat="1" applyFont="1" applyFill="1" applyBorder="1" applyAlignment="1" applyProtection="1">
      <alignment horizontal="center" vertical="center"/>
    </xf>
    <xf numFmtId="164" fontId="1" fillId="2" borderId="14" xfId="0" applyNumberFormat="1" applyFont="1" applyFill="1" applyBorder="1" applyAlignment="1" applyProtection="1">
      <alignment horizontal="center" vertical="center"/>
    </xf>
    <xf numFmtId="0" fontId="9" fillId="0" borderId="6" xfId="0" applyFont="1" applyFill="1" applyBorder="1" applyProtection="1"/>
    <xf numFmtId="0" fontId="9" fillId="0" borderId="7" xfId="0" applyFont="1" applyFill="1" applyBorder="1" applyAlignment="1" applyProtection="1">
      <alignment horizontal="right"/>
    </xf>
    <xf numFmtId="0" fontId="1" fillId="14" borderId="20" xfId="0" applyFont="1" applyFill="1" applyBorder="1"/>
    <xf numFmtId="0" fontId="1" fillId="2" borderId="22" xfId="0" applyFont="1" applyFill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horizontal="left" vertical="center"/>
    </xf>
    <xf numFmtId="0" fontId="1" fillId="9" borderId="22" xfId="0" applyFont="1" applyFill="1" applyBorder="1" applyAlignment="1" applyProtection="1">
      <alignment horizontal="left" vertical="center"/>
    </xf>
    <xf numFmtId="0" fontId="1" fillId="18" borderId="22" xfId="0" applyFont="1" applyFill="1" applyBorder="1" applyAlignment="1" applyProtection="1">
      <alignment horizontal="left" vertical="center"/>
    </xf>
    <xf numFmtId="0" fontId="1" fillId="12" borderId="22" xfId="0" applyFont="1" applyFill="1" applyBorder="1" applyAlignment="1" applyProtection="1">
      <alignment horizontal="left" vertical="center"/>
    </xf>
    <xf numFmtId="0" fontId="1" fillId="18" borderId="18" xfId="0" applyFont="1" applyFill="1" applyBorder="1" applyAlignment="1" applyProtection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/>
    </xf>
    <xf numFmtId="0" fontId="9" fillId="0" borderId="1" xfId="0" applyFont="1" applyFill="1" applyBorder="1"/>
    <xf numFmtId="0" fontId="1" fillId="19" borderId="0" xfId="0" applyFont="1" applyFill="1" applyAlignment="1" applyProtection="1">
      <alignment horizontal="right" vertical="center"/>
    </xf>
    <xf numFmtId="0" fontId="1" fillId="19" borderId="0" xfId="0" applyFont="1" applyFill="1" applyAlignment="1" applyProtection="1">
      <alignment horizontal="center" vertical="center"/>
    </xf>
    <xf numFmtId="49" fontId="1" fillId="19" borderId="0" xfId="0" applyNumberFormat="1" applyFont="1" applyFill="1" applyAlignment="1" applyProtection="1">
      <alignment horizontal="left" vertical="center"/>
    </xf>
    <xf numFmtId="0" fontId="6" fillId="19" borderId="0" xfId="0" applyFont="1" applyFill="1" applyAlignment="1" applyProtection="1">
      <alignment horizontal="right" vertical="center"/>
    </xf>
    <xf numFmtId="0" fontId="6" fillId="19" borderId="0" xfId="0" applyFont="1" applyFill="1" applyAlignment="1" applyProtection="1">
      <alignment horizontal="right" vertical="top"/>
    </xf>
    <xf numFmtId="0" fontId="6" fillId="19" borderId="0" xfId="0" applyFont="1" applyFill="1" applyAlignment="1" applyProtection="1">
      <alignment horizontal="right"/>
    </xf>
    <xf numFmtId="0" fontId="1" fillId="20" borderId="0" xfId="0" applyFont="1" applyFill="1" applyAlignment="1">
      <alignment vertical="center"/>
    </xf>
    <xf numFmtId="0" fontId="6" fillId="20" borderId="0" xfId="0" applyFont="1" applyFill="1" applyAlignment="1">
      <alignment horizontal="center" vertical="center"/>
    </xf>
    <xf numFmtId="0" fontId="1" fillId="20" borderId="0" xfId="0" applyFont="1" applyFill="1" applyAlignment="1">
      <alignment horizontal="left" vertical="center"/>
    </xf>
    <xf numFmtId="0" fontId="1" fillId="20" borderId="0" xfId="0" applyFont="1" applyFill="1" applyAlignment="1" applyProtection="1">
      <alignment vertical="center"/>
    </xf>
    <xf numFmtId="0" fontId="1" fillId="20" borderId="0" xfId="0" applyFont="1" applyFill="1" applyBorder="1" applyAlignment="1">
      <alignment vertical="center"/>
    </xf>
    <xf numFmtId="0" fontId="1" fillId="20" borderId="0" xfId="0" quotePrefix="1" applyFont="1" applyFill="1" applyBorder="1" applyAlignment="1">
      <alignment vertical="center"/>
    </xf>
    <xf numFmtId="0" fontId="6" fillId="20" borderId="0" xfId="0" applyFont="1" applyFill="1" applyAlignment="1">
      <alignment vertical="center"/>
    </xf>
    <xf numFmtId="0" fontId="6" fillId="20" borderId="0" xfId="0" applyFont="1" applyFill="1" applyAlignment="1">
      <alignment horizontal="left" vertical="center"/>
    </xf>
    <xf numFmtId="0" fontId="28" fillId="3" borderId="12" xfId="0" applyFont="1" applyFill="1" applyBorder="1" applyAlignment="1" applyProtection="1">
      <alignment horizontal="left" vertical="center" indent="1"/>
    </xf>
    <xf numFmtId="0" fontId="5" fillId="10" borderId="12" xfId="0" applyFont="1" applyFill="1" applyBorder="1" applyAlignment="1" applyProtection="1">
      <alignment horizontal="left" vertical="center" wrapText="1" indent="1"/>
    </xf>
    <xf numFmtId="0" fontId="13" fillId="8" borderId="2" xfId="0" applyFont="1" applyFill="1" applyBorder="1" applyAlignment="1" applyProtection="1">
      <alignment horizontal="center" vertical="center"/>
    </xf>
    <xf numFmtId="0" fontId="1" fillId="5" borderId="22" xfId="0" applyFont="1" applyFill="1" applyBorder="1" applyAlignment="1" applyProtection="1">
      <alignment vertical="center"/>
    </xf>
    <xf numFmtId="0" fontId="9" fillId="21" borderId="35" xfId="0" applyFont="1" applyFill="1" applyBorder="1" applyAlignment="1">
      <alignment horizontal="center" vertical="center"/>
    </xf>
    <xf numFmtId="1" fontId="26" fillId="21" borderId="35" xfId="0" applyNumberFormat="1" applyFont="1" applyFill="1" applyBorder="1" applyAlignment="1">
      <alignment horizontal="center" vertical="center"/>
    </xf>
    <xf numFmtId="0" fontId="29" fillId="21" borderId="35" xfId="0" applyFont="1" applyFill="1" applyBorder="1" applyAlignment="1">
      <alignment horizontal="center" vertical="center"/>
    </xf>
    <xf numFmtId="0" fontId="26" fillId="21" borderId="35" xfId="0" applyFont="1" applyFill="1" applyBorder="1" applyAlignment="1">
      <alignment horizontal="center" vertical="center"/>
    </xf>
    <xf numFmtId="1" fontId="29" fillId="21" borderId="35" xfId="0" applyNumberFormat="1" applyFont="1" applyFill="1" applyBorder="1" applyAlignment="1">
      <alignment horizontal="center" vertical="center"/>
    </xf>
    <xf numFmtId="164" fontId="23" fillId="2" borderId="11" xfId="0" applyNumberFormat="1" applyFont="1" applyFill="1" applyBorder="1" applyAlignment="1" applyProtection="1">
      <alignment horizontal="left" vertical="center"/>
    </xf>
    <xf numFmtId="164" fontId="23" fillId="2" borderId="8" xfId="0" applyNumberFormat="1" applyFont="1" applyFill="1" applyBorder="1" applyAlignment="1" applyProtection="1">
      <alignment horizontal="left" vertical="center"/>
    </xf>
    <xf numFmtId="164" fontId="23" fillId="2" borderId="35" xfId="0" applyNumberFormat="1" applyFont="1" applyFill="1" applyBorder="1" applyAlignment="1" applyProtection="1">
      <alignment horizontal="left" vertical="center"/>
    </xf>
    <xf numFmtId="0" fontId="11" fillId="5" borderId="6" xfId="0" applyFont="1" applyFill="1" applyBorder="1" applyAlignment="1" applyProtection="1">
      <alignment horizontal="left" vertical="center" wrapText="1" indent="1"/>
    </xf>
    <xf numFmtId="0" fontId="11" fillId="5" borderId="0" xfId="0" applyFont="1" applyFill="1" applyBorder="1" applyAlignment="1" applyProtection="1">
      <alignment horizontal="left" vertical="center" wrapText="1" indent="1"/>
    </xf>
    <xf numFmtId="0" fontId="11" fillId="5" borderId="7" xfId="0" applyFont="1" applyFill="1" applyBorder="1" applyAlignment="1" applyProtection="1">
      <alignment horizontal="left" vertical="center" wrapText="1" indent="1"/>
    </xf>
    <xf numFmtId="0" fontId="7" fillId="2" borderId="12" xfId="0" applyFont="1" applyFill="1" applyBorder="1" applyAlignment="1" applyProtection="1">
      <alignment horizontal="left" vertical="center" indent="1"/>
    </xf>
    <xf numFmtId="0" fontId="7" fillId="2" borderId="2" xfId="0" applyFont="1" applyFill="1" applyBorder="1" applyAlignment="1" applyProtection="1">
      <alignment horizontal="left" vertical="center" indent="1"/>
    </xf>
    <xf numFmtId="0" fontId="11" fillId="2" borderId="4" xfId="0" applyFont="1" applyFill="1" applyBorder="1" applyAlignment="1" applyProtection="1">
      <alignment horizontal="left" vertical="center" wrapText="1" indent="1"/>
    </xf>
    <xf numFmtId="0" fontId="11" fillId="2" borderId="3" xfId="0" applyFont="1" applyFill="1" applyBorder="1" applyAlignment="1" applyProtection="1">
      <alignment horizontal="left" vertical="center" wrapText="1" indent="1"/>
    </xf>
    <xf numFmtId="0" fontId="11" fillId="2" borderId="5" xfId="0" applyFont="1" applyFill="1" applyBorder="1" applyAlignment="1" applyProtection="1">
      <alignment horizontal="left" vertical="center" wrapText="1" indent="1"/>
    </xf>
    <xf numFmtId="14" fontId="7" fillId="2" borderId="0" xfId="0" applyNumberFormat="1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14" fontId="7" fillId="5" borderId="2" xfId="0" applyNumberFormat="1" applyFont="1" applyFill="1" applyBorder="1" applyAlignment="1" applyProtection="1">
      <alignment horizontal="left" vertical="center"/>
      <protection locked="0"/>
    </xf>
    <xf numFmtId="0" fontId="7" fillId="5" borderId="2" xfId="0" applyNumberFormat="1" applyFont="1" applyFill="1" applyBorder="1" applyAlignment="1" applyProtection="1">
      <alignment horizontal="left" vertical="center"/>
      <protection locked="0"/>
    </xf>
    <xf numFmtId="0" fontId="7" fillId="5" borderId="15" xfId="0" applyNumberFormat="1" applyFont="1" applyFill="1" applyBorder="1" applyAlignment="1" applyProtection="1">
      <alignment horizontal="left" vertical="center" wrapText="1"/>
      <protection locked="0"/>
    </xf>
    <xf numFmtId="0" fontId="7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19" fillId="3" borderId="4" xfId="0" applyFont="1" applyFill="1" applyBorder="1" applyAlignment="1" applyProtection="1">
      <alignment horizontal="left" vertical="center" indent="1"/>
    </xf>
    <xf numFmtId="0" fontId="19" fillId="3" borderId="3" xfId="0" applyFont="1" applyFill="1" applyBorder="1" applyAlignment="1" applyProtection="1">
      <alignment horizontal="left" vertical="center" indent="1"/>
    </xf>
    <xf numFmtId="0" fontId="19" fillId="3" borderId="5" xfId="0" applyFont="1" applyFill="1" applyBorder="1" applyAlignment="1" applyProtection="1">
      <alignment horizontal="left" vertical="center" indent="1"/>
    </xf>
    <xf numFmtId="0" fontId="6" fillId="6" borderId="10" xfId="0" applyFont="1" applyFill="1" applyBorder="1" applyAlignment="1" applyProtection="1">
      <alignment vertical="center"/>
    </xf>
    <xf numFmtId="0" fontId="0" fillId="6" borderId="10" xfId="0" applyFill="1" applyBorder="1" applyAlignment="1" applyProtection="1">
      <alignment vertical="center"/>
    </xf>
    <xf numFmtId="0" fontId="3" fillId="6" borderId="10" xfId="0" applyFont="1" applyFill="1" applyBorder="1" applyAlignment="1" applyProtection="1">
      <alignment vertical="center"/>
    </xf>
    <xf numFmtId="0" fontId="15" fillId="3" borderId="6" xfId="0" applyFont="1" applyFill="1" applyBorder="1" applyAlignment="1" applyProtection="1">
      <alignment horizontal="left" vertical="center" wrapText="1" indent="1"/>
    </xf>
    <xf numFmtId="0" fontId="15" fillId="3" borderId="0" xfId="0" applyFont="1" applyFill="1" applyBorder="1" applyAlignment="1" applyProtection="1">
      <alignment horizontal="left" vertical="center" wrapText="1" indent="1"/>
    </xf>
    <xf numFmtId="0" fontId="15" fillId="3" borderId="7" xfId="0" applyFont="1" applyFill="1" applyBorder="1" applyAlignment="1" applyProtection="1">
      <alignment horizontal="left" vertical="center" wrapText="1" indent="1"/>
    </xf>
    <xf numFmtId="0" fontId="19" fillId="7" borderId="6" xfId="0" applyFont="1" applyFill="1" applyBorder="1" applyAlignment="1" applyProtection="1">
      <alignment horizontal="left" vertical="center" wrapText="1" indent="1"/>
    </xf>
    <xf numFmtId="0" fontId="19" fillId="7" borderId="0" xfId="0" applyFont="1" applyFill="1" applyBorder="1" applyAlignment="1" applyProtection="1">
      <alignment horizontal="left" vertical="center" wrapText="1" indent="1"/>
    </xf>
    <xf numFmtId="0" fontId="19" fillId="7" borderId="7" xfId="0" applyFont="1" applyFill="1" applyBorder="1" applyAlignment="1" applyProtection="1">
      <alignment horizontal="left" vertical="center" wrapText="1" indent="1"/>
    </xf>
    <xf numFmtId="0" fontId="20" fillId="0" borderId="0" xfId="0" applyFont="1" applyFill="1" applyBorder="1" applyAlignment="1" applyProtection="1">
      <alignment horizontal="left" vertical="center" indent="1"/>
    </xf>
    <xf numFmtId="0" fontId="13" fillId="10" borderId="13" xfId="0" applyFont="1" applyFill="1" applyBorder="1" applyAlignment="1" applyProtection="1">
      <alignment horizontal="left" vertical="center" wrapText="1" indent="1"/>
    </xf>
    <xf numFmtId="0" fontId="13" fillId="10" borderId="1" xfId="0" applyFont="1" applyFill="1" applyBorder="1" applyAlignment="1" applyProtection="1">
      <alignment horizontal="left" vertical="center" wrapText="1" indent="1"/>
    </xf>
    <xf numFmtId="0" fontId="19" fillId="8" borderId="6" xfId="0" applyFont="1" applyFill="1" applyBorder="1" applyAlignment="1" applyProtection="1">
      <alignment horizontal="left" vertical="center" wrapText="1" indent="1"/>
    </xf>
    <xf numFmtId="0" fontId="19" fillId="8" borderId="0" xfId="0" applyFont="1" applyFill="1" applyBorder="1" applyAlignment="1" applyProtection="1">
      <alignment horizontal="left" vertical="center" wrapText="1" indent="1"/>
    </xf>
    <xf numFmtId="0" fontId="19" fillId="8" borderId="7" xfId="0" applyFont="1" applyFill="1" applyBorder="1" applyAlignment="1" applyProtection="1">
      <alignment horizontal="left" vertical="center" wrapText="1" indent="1"/>
    </xf>
    <xf numFmtId="0" fontId="19" fillId="10" borderId="6" xfId="0" applyFont="1" applyFill="1" applyBorder="1" applyAlignment="1" applyProtection="1">
      <alignment horizontal="left" vertical="center"/>
    </xf>
    <xf numFmtId="0" fontId="19" fillId="10" borderId="0" xfId="0" applyFont="1" applyFill="1" applyBorder="1" applyAlignment="1" applyProtection="1">
      <alignment horizontal="left" vertical="center"/>
    </xf>
    <xf numFmtId="0" fontId="19" fillId="10" borderId="7" xfId="0" applyFont="1" applyFill="1" applyBorder="1" applyAlignment="1" applyProtection="1">
      <alignment horizontal="left" vertical="center"/>
    </xf>
    <xf numFmtId="0" fontId="19" fillId="10" borderId="4" xfId="0" applyFont="1" applyFill="1" applyBorder="1" applyAlignment="1" applyProtection="1">
      <alignment horizontal="left" vertical="center"/>
    </xf>
    <xf numFmtId="0" fontId="19" fillId="10" borderId="3" xfId="0" applyFont="1" applyFill="1" applyBorder="1" applyAlignment="1" applyProtection="1">
      <alignment horizontal="left" vertical="center"/>
    </xf>
    <xf numFmtId="0" fontId="19" fillId="10" borderId="5" xfId="0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right"/>
      <protection locked="0"/>
    </xf>
    <xf numFmtId="0" fontId="24" fillId="16" borderId="11" xfId="0" applyFont="1" applyFill="1" applyBorder="1" applyAlignment="1" applyProtection="1">
      <alignment horizontal="right"/>
    </xf>
    <xf numFmtId="0" fontId="24" fillId="16" borderId="27" xfId="0" applyFont="1" applyFill="1" applyBorder="1" applyAlignment="1" applyProtection="1">
      <alignment horizontal="right"/>
    </xf>
    <xf numFmtId="0" fontId="5" fillId="16" borderId="36" xfId="0" applyFont="1" applyFill="1" applyBorder="1" applyAlignment="1" applyProtection="1">
      <alignment horizontal="center" vertical="center"/>
    </xf>
    <xf numFmtId="0" fontId="5" fillId="16" borderId="27" xfId="0" applyFont="1" applyFill="1" applyBorder="1" applyAlignment="1" applyProtection="1">
      <alignment horizontal="center" vertical="center"/>
    </xf>
    <xf numFmtId="0" fontId="5" fillId="16" borderId="28" xfId="0" applyFont="1" applyFill="1" applyBorder="1" applyAlignment="1" applyProtection="1">
      <alignment horizontal="center" vertical="center"/>
    </xf>
    <xf numFmtId="0" fontId="5" fillId="17" borderId="29" xfId="0" applyFont="1" applyFill="1" applyBorder="1" applyAlignment="1" applyProtection="1">
      <alignment vertical="center"/>
    </xf>
    <xf numFmtId="0" fontId="5" fillId="17" borderId="24" xfId="0" applyFont="1" applyFill="1" applyBorder="1" applyAlignment="1" applyProtection="1">
      <alignment vertical="center"/>
    </xf>
    <xf numFmtId="0" fontId="1" fillId="2" borderId="25" xfId="0" applyFont="1" applyFill="1" applyBorder="1" applyAlignment="1" applyProtection="1">
      <alignment horizontal="center" vertical="center"/>
    </xf>
    <xf numFmtId="2" fontId="1" fillId="2" borderId="25" xfId="0" applyNumberFormat="1" applyFont="1" applyFill="1" applyBorder="1" applyAlignment="1" applyProtection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vertical="center"/>
    </xf>
    <xf numFmtId="0" fontId="5" fillId="2" borderId="16" xfId="0" applyFont="1" applyFill="1" applyBorder="1" applyAlignment="1" applyProtection="1">
      <alignment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2" fontId="27" fillId="2" borderId="25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0" fontId="5" fillId="2" borderId="33" xfId="0" applyFont="1" applyFill="1" applyBorder="1" applyAlignment="1" applyProtection="1">
      <alignment vertical="center"/>
    </xf>
    <xf numFmtId="0" fontId="5" fillId="2" borderId="26" xfId="0" applyFont="1" applyFill="1" applyBorder="1" applyAlignment="1" applyProtection="1">
      <alignment vertical="center"/>
    </xf>
    <xf numFmtId="0" fontId="1" fillId="2" borderId="23" xfId="0" applyFont="1" applyFill="1" applyBorder="1" applyAlignment="1" applyProtection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 vertical="center"/>
    </xf>
    <xf numFmtId="2" fontId="1" fillId="2" borderId="34" xfId="0" applyNumberFormat="1" applyFont="1" applyFill="1" applyBorder="1" applyAlignment="1" applyProtection="1">
      <alignment horizontal="center" vertical="center"/>
    </xf>
  </cellXfs>
  <cellStyles count="2">
    <cellStyle name="Commentaire" xfId="1"/>
    <cellStyle name="Normal" xfId="0" builtinId="0"/>
  </cellStyles>
  <dxfs count="59"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rgb="FFD1E1D8"/>
      </font>
      <fill>
        <patternFill>
          <bgColor rgb="FFD1E1D8"/>
        </patternFill>
      </fill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color rgb="FFC00000"/>
      </font>
      <fill>
        <patternFill>
          <bgColor rgb="FFC0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FF99"/>
      </font>
      <fill>
        <patternFill>
          <bgColor rgb="FFFFFF99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7" tint="0.59996337778862885"/>
      </font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FFF99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DAEEF3"/>
        </patternFill>
      </fill>
    </dxf>
    <dxf>
      <font>
        <b/>
        <i val="0"/>
        <color theme="1"/>
      </font>
      <fill>
        <patternFill>
          <bgColor rgb="FFDAEEF3"/>
        </patternFill>
      </fill>
    </dxf>
    <dxf>
      <font>
        <b/>
        <i val="0"/>
        <color theme="1"/>
      </font>
      <fill>
        <patternFill>
          <bgColor rgb="FFDAEEF3"/>
        </patternFill>
      </fill>
    </dxf>
    <dxf>
      <font>
        <b/>
        <i val="0"/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DAEEF3"/>
        </patternFill>
      </fill>
    </dxf>
    <dxf>
      <font>
        <color theme="1"/>
      </font>
      <fill>
        <patternFill>
          <bgColor rgb="FFC00000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rgb="FFFFFFCC"/>
        </patternFill>
      </fill>
    </dxf>
    <dxf>
      <font>
        <color theme="1"/>
      </font>
      <fill>
        <patternFill>
          <bgColor rgb="FFFFC000"/>
        </patternFill>
      </fill>
    </dxf>
    <dxf>
      <font>
        <u val="none"/>
      </font>
      <fill>
        <patternFill>
          <bgColor rgb="FFFF0000"/>
        </patternFill>
      </fill>
    </dxf>
    <dxf>
      <font>
        <b val="0"/>
        <i val="0"/>
        <color theme="0"/>
      </font>
    </dxf>
    <dxf>
      <font>
        <b/>
        <i val="0"/>
        <strike val="0"/>
        <color theme="1"/>
      </font>
      <fill>
        <patternFill>
          <bgColor rgb="FFC00000"/>
        </patternFill>
      </fill>
    </dxf>
    <dxf>
      <font>
        <b/>
        <i val="0"/>
        <strike val="0"/>
        <color theme="1"/>
      </font>
      <fill>
        <patternFill>
          <bgColor rgb="FFFFC000"/>
        </patternFill>
      </fill>
    </dxf>
    <dxf>
      <font>
        <b/>
        <i val="0"/>
        <strike val="0"/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CC"/>
        </patternFill>
      </fill>
    </dxf>
    <dxf>
      <font>
        <b/>
        <i val="0"/>
        <strike val="0"/>
        <color theme="1"/>
      </font>
      <fill>
        <patternFill>
          <bgColor theme="0" tint="-0.14996795556505021"/>
        </patternFill>
      </fill>
    </dxf>
    <dxf>
      <fill>
        <patternFill>
          <bgColor rgb="FFFF3333"/>
        </patternFill>
      </fill>
    </dxf>
    <dxf>
      <fill>
        <patternFill>
          <bgColor rgb="FFF6882E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00000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3333"/>
        </patternFill>
      </fill>
    </dxf>
  </dxfs>
  <tableStyles count="0" defaultTableStyle="TableStyleMedium9" defaultPivotStyle="PivotStyleLight16"/>
  <colors>
    <mruColors>
      <color rgb="FFD1E1D8"/>
      <color rgb="FFFFFFCC"/>
      <color rgb="FFB8D0C3"/>
      <color rgb="FFDAEEF3"/>
      <color rgb="FFE1EBE5"/>
      <color rgb="FFFFFF99"/>
      <color rgb="FFFFCCFF"/>
      <color rgb="FF91B5A2"/>
      <color rgb="FF91B537"/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T83"/>
  <sheetViews>
    <sheetView showGridLines="0" showRowColHeaders="0" tabSelected="1" showRuler="0" view="pageLayout" zoomScaleNormal="100" zoomScaleSheetLayoutView="80" workbookViewId="0">
      <selection activeCell="B4" sqref="B4:C4"/>
    </sheetView>
  </sheetViews>
  <sheetFormatPr baseColWidth="10" defaultColWidth="11.42578125" defaultRowHeight="12.75" x14ac:dyDescent="0.2"/>
  <cols>
    <col min="1" max="1" width="23.28515625" style="7" customWidth="1"/>
    <col min="2" max="2" width="15.85546875" style="7" customWidth="1"/>
    <col min="3" max="3" width="18.140625" style="7" customWidth="1"/>
    <col min="4" max="4" width="27.85546875" style="7" customWidth="1"/>
    <col min="5" max="5" width="17.42578125" style="38" customWidth="1"/>
    <col min="6" max="7" width="11.42578125" style="7" hidden="1" customWidth="1"/>
    <col min="8" max="8" width="3.7109375" style="7" hidden="1" customWidth="1"/>
    <col min="9" max="9" width="10.28515625" style="7" hidden="1" customWidth="1"/>
    <col min="10" max="10" width="3.85546875" style="7" hidden="1" customWidth="1"/>
    <col min="11" max="11" width="5.5703125" style="7" hidden="1" customWidth="1"/>
    <col min="12" max="12" width="10.7109375" style="7" hidden="1" customWidth="1"/>
    <col min="13" max="13" width="5.28515625" style="7" hidden="1" customWidth="1"/>
    <col min="14" max="14" width="11.42578125" style="7" hidden="1" customWidth="1"/>
    <col min="15" max="15" width="10.5703125" style="7" hidden="1" customWidth="1"/>
    <col min="16" max="16" width="3" style="7" hidden="1" customWidth="1"/>
    <col min="17" max="17" width="5.5703125" style="7" hidden="1" customWidth="1"/>
    <col min="18" max="18" width="13.140625" style="7" hidden="1" customWidth="1"/>
    <col min="19" max="19" width="11.42578125" style="7" hidden="1" customWidth="1"/>
    <col min="20" max="20" width="6" style="7" hidden="1" customWidth="1"/>
    <col min="21" max="16384" width="11.42578125" style="7"/>
  </cols>
  <sheetData>
    <row r="1" spans="1:20" ht="30.75" customHeight="1" x14ac:dyDescent="0.2">
      <c r="A1" s="239" t="s">
        <v>46</v>
      </c>
      <c r="B1" s="240"/>
      <c r="C1" s="240"/>
      <c r="D1" s="240"/>
      <c r="E1" s="241"/>
      <c r="F1" s="11"/>
      <c r="I1" s="178" t="s">
        <v>42</v>
      </c>
      <c r="J1" s="178">
        <v>0</v>
      </c>
      <c r="K1" s="178" t="s">
        <v>94</v>
      </c>
      <c r="L1" s="184" t="s">
        <v>100</v>
      </c>
      <c r="M1" s="167">
        <v>0</v>
      </c>
      <c r="N1" s="168" t="s">
        <v>100</v>
      </c>
      <c r="O1" s="169" t="s">
        <v>71</v>
      </c>
      <c r="P1" s="182">
        <v>1</v>
      </c>
      <c r="Q1" s="173">
        <v>0</v>
      </c>
      <c r="R1" s="181" t="s">
        <v>100</v>
      </c>
      <c r="S1" s="174" t="s">
        <v>83</v>
      </c>
      <c r="T1" s="183">
        <v>1</v>
      </c>
    </row>
    <row r="2" spans="1:20" ht="30.75" customHeight="1" x14ac:dyDescent="0.2">
      <c r="A2" s="234" t="s">
        <v>55</v>
      </c>
      <c r="B2" s="235"/>
      <c r="C2" s="235"/>
      <c r="D2" s="235"/>
      <c r="E2" s="236"/>
      <c r="F2" s="11"/>
      <c r="I2" s="178" t="s">
        <v>43</v>
      </c>
      <c r="J2" s="179">
        <v>1</v>
      </c>
      <c r="K2" s="178" t="s">
        <v>94</v>
      </c>
      <c r="L2" s="184" t="s">
        <v>101</v>
      </c>
      <c r="M2" s="170">
        <v>1</v>
      </c>
      <c r="N2" s="168" t="s">
        <v>100</v>
      </c>
      <c r="O2" s="169" t="s">
        <v>71</v>
      </c>
      <c r="P2" s="182">
        <v>1</v>
      </c>
      <c r="Q2" s="173">
        <v>1</v>
      </c>
      <c r="R2" s="181" t="s">
        <v>100</v>
      </c>
      <c r="S2" s="174" t="s">
        <v>83</v>
      </c>
      <c r="T2" s="183">
        <v>1</v>
      </c>
    </row>
    <row r="3" spans="1:20" x14ac:dyDescent="0.2">
      <c r="A3" s="115"/>
      <c r="B3" s="116"/>
      <c r="C3" s="116"/>
      <c r="D3" s="116"/>
      <c r="E3" s="190"/>
      <c r="F3" s="11"/>
      <c r="I3" s="178" t="s">
        <v>44</v>
      </c>
      <c r="J3" s="179">
        <v>1</v>
      </c>
      <c r="K3" s="178" t="s">
        <v>94</v>
      </c>
      <c r="L3" s="184" t="s">
        <v>101</v>
      </c>
      <c r="M3" s="170">
        <v>2</v>
      </c>
      <c r="N3" s="168" t="s">
        <v>100</v>
      </c>
      <c r="O3" s="169" t="s">
        <v>71</v>
      </c>
      <c r="P3" s="182">
        <v>1</v>
      </c>
      <c r="Q3" s="173">
        <v>2</v>
      </c>
      <c r="R3" s="181" t="s">
        <v>100</v>
      </c>
      <c r="S3" s="174" t="s">
        <v>83</v>
      </c>
      <c r="T3" s="183">
        <v>1</v>
      </c>
    </row>
    <row r="4" spans="1:20" s="34" customFormat="1" ht="18.75" customHeight="1" x14ac:dyDescent="0.25">
      <c r="A4" s="117" t="s">
        <v>73</v>
      </c>
      <c r="B4" s="244"/>
      <c r="C4" s="244"/>
      <c r="D4" s="118"/>
      <c r="E4" s="191"/>
      <c r="F4" s="111"/>
      <c r="I4" s="178" t="s">
        <v>45</v>
      </c>
      <c r="J4" s="179">
        <v>2</v>
      </c>
      <c r="K4" s="178" t="s">
        <v>94</v>
      </c>
      <c r="L4" s="184" t="s">
        <v>102</v>
      </c>
      <c r="M4" s="170">
        <v>3</v>
      </c>
      <c r="N4" s="168" t="s">
        <v>100</v>
      </c>
      <c r="O4" s="169" t="s">
        <v>71</v>
      </c>
      <c r="P4" s="182">
        <v>1</v>
      </c>
      <c r="Q4" s="173">
        <v>3</v>
      </c>
      <c r="R4" s="181" t="s">
        <v>100</v>
      </c>
      <c r="S4" s="174" t="s">
        <v>83</v>
      </c>
      <c r="T4" s="183">
        <v>1</v>
      </c>
    </row>
    <row r="5" spans="1:20" s="34" customFormat="1" ht="18.75" customHeight="1" x14ac:dyDescent="0.2">
      <c r="A5" s="119" t="s">
        <v>74</v>
      </c>
      <c r="B5" s="247"/>
      <c r="C5" s="248"/>
      <c r="D5" s="118"/>
      <c r="E5" s="191"/>
      <c r="F5" s="111"/>
      <c r="I5" s="77"/>
      <c r="K5" s="7"/>
      <c r="M5" s="170">
        <v>4</v>
      </c>
      <c r="N5" s="168" t="s">
        <v>100</v>
      </c>
      <c r="O5" s="169" t="s">
        <v>71</v>
      </c>
      <c r="P5" s="182">
        <v>1</v>
      </c>
      <c r="Q5" s="173">
        <v>4</v>
      </c>
      <c r="R5" s="181" t="s">
        <v>100</v>
      </c>
      <c r="S5" s="174" t="s">
        <v>83</v>
      </c>
      <c r="T5" s="183">
        <v>1</v>
      </c>
    </row>
    <row r="6" spans="1:20" s="34" customFormat="1" ht="18.75" customHeight="1" x14ac:dyDescent="0.25">
      <c r="A6" s="117" t="s">
        <v>24</v>
      </c>
      <c r="B6" s="245"/>
      <c r="C6" s="245"/>
      <c r="D6" s="120"/>
      <c r="E6" s="191"/>
      <c r="F6" s="111"/>
      <c r="G6" s="111"/>
      <c r="H6" s="111"/>
      <c r="I6" s="77"/>
      <c r="M6" s="167">
        <v>5</v>
      </c>
      <c r="N6" s="168" t="s">
        <v>101</v>
      </c>
      <c r="O6" s="169" t="s">
        <v>81</v>
      </c>
      <c r="P6" s="182">
        <v>2</v>
      </c>
      <c r="Q6" s="173">
        <v>5</v>
      </c>
      <c r="R6" s="181" t="s">
        <v>100</v>
      </c>
      <c r="S6" s="174" t="s">
        <v>83</v>
      </c>
      <c r="T6" s="183">
        <v>1</v>
      </c>
    </row>
    <row r="7" spans="1:20" s="34" customFormat="1" ht="18.75" customHeight="1" x14ac:dyDescent="0.25">
      <c r="A7" s="117" t="s">
        <v>2</v>
      </c>
      <c r="B7" s="273" t="str">
        <f>DATEDIF(B6,B9,"y")&amp;"a"&amp;DATEDIF(B6,B9,"ym")&amp;"mois"</f>
        <v>0a0mois</v>
      </c>
      <c r="C7" s="273"/>
      <c r="D7" s="121"/>
      <c r="E7" s="191"/>
      <c r="F7" s="111"/>
      <c r="G7" s="111"/>
      <c r="H7" s="111"/>
      <c r="I7" s="112"/>
      <c r="J7" s="110"/>
      <c r="K7" s="110"/>
      <c r="L7" s="110"/>
      <c r="M7" s="170">
        <v>6</v>
      </c>
      <c r="N7" s="168" t="s">
        <v>101</v>
      </c>
      <c r="O7" s="169" t="s">
        <v>81</v>
      </c>
      <c r="P7" s="182">
        <v>2</v>
      </c>
      <c r="Q7" s="173">
        <v>6</v>
      </c>
      <c r="R7" s="181" t="s">
        <v>101</v>
      </c>
      <c r="S7" s="174" t="s">
        <v>84</v>
      </c>
      <c r="T7" s="183">
        <v>3</v>
      </c>
    </row>
    <row r="8" spans="1:20" s="34" customFormat="1" ht="18.75" customHeight="1" x14ac:dyDescent="0.2">
      <c r="A8" s="117" t="s">
        <v>75</v>
      </c>
      <c r="B8" s="246"/>
      <c r="C8" s="246"/>
      <c r="D8" s="121"/>
      <c r="E8" s="191"/>
      <c r="F8" s="111"/>
      <c r="G8" s="207" t="s">
        <v>111</v>
      </c>
      <c r="H8" s="206"/>
      <c r="I8" s="113"/>
      <c r="J8" s="114"/>
      <c r="K8" s="114"/>
      <c r="L8" s="114"/>
      <c r="M8" s="167">
        <v>7</v>
      </c>
      <c r="N8" s="168" t="s">
        <v>101</v>
      </c>
      <c r="O8" s="169" t="s">
        <v>81</v>
      </c>
      <c r="P8" s="182">
        <v>2</v>
      </c>
      <c r="Q8" s="173">
        <v>7</v>
      </c>
      <c r="R8" s="181" t="s">
        <v>101</v>
      </c>
      <c r="S8" s="174" t="s">
        <v>84</v>
      </c>
      <c r="T8" s="183">
        <v>3</v>
      </c>
    </row>
    <row r="9" spans="1:20" s="34" customFormat="1" ht="18.75" customHeight="1" x14ac:dyDescent="0.25">
      <c r="A9" s="117" t="s">
        <v>1</v>
      </c>
      <c r="B9" s="245"/>
      <c r="C9" s="245"/>
      <c r="D9" s="121"/>
      <c r="E9" s="191"/>
      <c r="F9" s="111"/>
      <c r="G9" s="225" t="s">
        <v>42</v>
      </c>
      <c r="H9" s="159">
        <v>0</v>
      </c>
      <c r="I9" s="113"/>
      <c r="J9" s="114"/>
      <c r="K9" s="114"/>
      <c r="L9" s="114"/>
      <c r="M9" s="167">
        <v>8</v>
      </c>
      <c r="N9" s="168" t="s">
        <v>101</v>
      </c>
      <c r="O9" s="169" t="s">
        <v>81</v>
      </c>
      <c r="P9" s="182">
        <v>2</v>
      </c>
      <c r="Q9" s="175">
        <v>8</v>
      </c>
      <c r="R9" s="181" t="s">
        <v>101</v>
      </c>
      <c r="S9" s="174" t="s">
        <v>84</v>
      </c>
      <c r="T9" s="183">
        <v>3</v>
      </c>
    </row>
    <row r="10" spans="1:20" ht="28.5" customHeight="1" x14ac:dyDescent="0.2">
      <c r="A10" s="115"/>
      <c r="B10" s="122"/>
      <c r="C10" s="122"/>
      <c r="D10" s="116"/>
      <c r="E10" s="190"/>
      <c r="F10" s="11"/>
      <c r="G10" s="225" t="s">
        <v>43</v>
      </c>
      <c r="H10" s="159">
        <v>1</v>
      </c>
      <c r="I10" s="113"/>
      <c r="J10" s="114"/>
      <c r="K10" s="114"/>
      <c r="L10" s="114"/>
      <c r="M10" s="170">
        <v>9</v>
      </c>
      <c r="N10" s="168" t="s">
        <v>101</v>
      </c>
      <c r="O10" s="169" t="s">
        <v>81</v>
      </c>
      <c r="P10" s="182">
        <v>2</v>
      </c>
      <c r="Q10" s="175">
        <v>9</v>
      </c>
      <c r="R10" s="181" t="s">
        <v>101</v>
      </c>
      <c r="S10" s="174" t="s">
        <v>84</v>
      </c>
      <c r="T10" s="183">
        <v>3</v>
      </c>
    </row>
    <row r="11" spans="1:20" s="34" customFormat="1" ht="18" customHeight="1" x14ac:dyDescent="0.25">
      <c r="A11" s="123" t="s">
        <v>105</v>
      </c>
      <c r="B11" s="124"/>
      <c r="C11" s="242"/>
      <c r="D11" s="243"/>
      <c r="E11" s="192" t="s">
        <v>106</v>
      </c>
      <c r="F11" s="226" t="s">
        <v>107</v>
      </c>
      <c r="G11" s="180" t="s">
        <v>44</v>
      </c>
      <c r="H11" s="159">
        <v>1</v>
      </c>
      <c r="M11" s="170">
        <v>10</v>
      </c>
      <c r="N11" s="168" t="s">
        <v>101</v>
      </c>
      <c r="O11" s="169" t="s">
        <v>81</v>
      </c>
      <c r="P11" s="182">
        <v>2</v>
      </c>
      <c r="Q11" s="175">
        <v>10</v>
      </c>
      <c r="R11" s="181" t="s">
        <v>101</v>
      </c>
      <c r="S11" s="174" t="s">
        <v>84</v>
      </c>
      <c r="T11" s="183">
        <v>3</v>
      </c>
    </row>
    <row r="12" spans="1:20" s="34" customFormat="1" ht="18" customHeight="1" x14ac:dyDescent="0.25">
      <c r="A12" s="237" t="s">
        <v>48</v>
      </c>
      <c r="B12" s="238"/>
      <c r="C12" s="238"/>
      <c r="D12" s="186"/>
      <c r="E12" s="193">
        <f>'COMP PROB 4 ANS'!$K$18</f>
        <v>0</v>
      </c>
      <c r="F12" s="227">
        <f>VLOOKUP(E12,M1:P46,4,FALSE)</f>
        <v>1</v>
      </c>
      <c r="G12" s="180" t="s">
        <v>45</v>
      </c>
      <c r="H12" s="160">
        <v>2</v>
      </c>
      <c r="M12" s="170">
        <v>11</v>
      </c>
      <c r="N12" s="168" t="s">
        <v>101</v>
      </c>
      <c r="O12" s="169" t="s">
        <v>81</v>
      </c>
      <c r="P12" s="182">
        <v>2</v>
      </c>
      <c r="Q12" s="175">
        <v>11</v>
      </c>
      <c r="R12" s="181" t="s">
        <v>101</v>
      </c>
      <c r="S12" s="174" t="s">
        <v>84</v>
      </c>
      <c r="T12" s="183">
        <v>3</v>
      </c>
    </row>
    <row r="13" spans="1:20" s="34" customFormat="1" ht="18" customHeight="1" x14ac:dyDescent="0.25">
      <c r="A13" s="237" t="s">
        <v>72</v>
      </c>
      <c r="B13" s="238"/>
      <c r="C13" s="238"/>
      <c r="D13" s="187"/>
      <c r="E13" s="193" t="e">
        <f>VLOOKUP($D$13,G9:H12,2,FALSE)</f>
        <v>#N/A</v>
      </c>
      <c r="F13" s="228" t="e">
        <f>VLOOKUP(D13,I1:K4,2,FALSE)</f>
        <v>#N/A</v>
      </c>
      <c r="G13" s="111"/>
      <c r="H13" s="105"/>
      <c r="M13" s="170">
        <v>12</v>
      </c>
      <c r="N13" s="168" t="s">
        <v>101</v>
      </c>
      <c r="O13" s="169" t="s">
        <v>81</v>
      </c>
      <c r="P13" s="182">
        <v>2</v>
      </c>
      <c r="Q13" s="175">
        <v>12</v>
      </c>
      <c r="R13" s="181" t="s">
        <v>101</v>
      </c>
      <c r="S13" s="174" t="s">
        <v>84</v>
      </c>
      <c r="T13" s="183">
        <v>3</v>
      </c>
    </row>
    <row r="14" spans="1:20" s="34" customFormat="1" ht="18" customHeight="1" x14ac:dyDescent="0.25">
      <c r="A14" s="237" t="s">
        <v>49</v>
      </c>
      <c r="B14" s="238"/>
      <c r="C14" s="238"/>
      <c r="D14" s="188"/>
      <c r="E14" s="193">
        <f>('COMM HAB SOC JEUX 4 ANS'!$D$44)</f>
        <v>0</v>
      </c>
      <c r="F14" s="229">
        <f>VLOOKUP(C23,Q1:T83,4,FALSE)</f>
        <v>1</v>
      </c>
      <c r="M14" s="170">
        <v>13</v>
      </c>
      <c r="N14" s="168" t="s">
        <v>101</v>
      </c>
      <c r="O14" s="169" t="s">
        <v>81</v>
      </c>
      <c r="P14" s="182">
        <v>2</v>
      </c>
      <c r="Q14" s="175">
        <v>13</v>
      </c>
      <c r="R14" s="181" t="s">
        <v>101</v>
      </c>
      <c r="S14" s="174" t="s">
        <v>84</v>
      </c>
      <c r="T14" s="183">
        <v>3</v>
      </c>
    </row>
    <row r="15" spans="1:20" ht="32.25" customHeight="1" x14ac:dyDescent="0.2">
      <c r="A15" s="115"/>
      <c r="B15" s="116"/>
      <c r="C15" s="116"/>
      <c r="D15" s="125"/>
      <c r="E15" s="194" t="e">
        <f>SUM(E12:E14)</f>
        <v>#N/A</v>
      </c>
      <c r="F15" s="230" t="e">
        <f>SUM(F12:F14)</f>
        <v>#N/A</v>
      </c>
      <c r="M15" s="170">
        <v>14</v>
      </c>
      <c r="N15" s="168" t="s">
        <v>101</v>
      </c>
      <c r="O15" s="169" t="s">
        <v>81</v>
      </c>
      <c r="P15" s="182">
        <v>2</v>
      </c>
      <c r="Q15" s="175">
        <v>14</v>
      </c>
      <c r="R15" s="181" t="s">
        <v>101</v>
      </c>
      <c r="S15" s="174" t="s">
        <v>84</v>
      </c>
      <c r="T15" s="183">
        <v>3</v>
      </c>
    </row>
    <row r="16" spans="1:20" ht="78.75" customHeight="1" x14ac:dyDescent="0.25">
      <c r="A16" s="189" t="s">
        <v>47</v>
      </c>
      <c r="B16" s="126"/>
      <c r="C16" s="127"/>
      <c r="D16" s="126"/>
      <c r="E16" s="195"/>
      <c r="F16" s="11"/>
      <c r="M16" s="170">
        <v>15</v>
      </c>
      <c r="N16" s="168" t="s">
        <v>102</v>
      </c>
      <c r="O16" s="169" t="s">
        <v>112</v>
      </c>
      <c r="P16" s="182">
        <v>3</v>
      </c>
      <c r="Q16" s="175">
        <v>15</v>
      </c>
      <c r="R16" s="181" t="s">
        <v>101</v>
      </c>
      <c r="S16" s="174" t="s">
        <v>84</v>
      </c>
      <c r="T16" s="183">
        <v>3</v>
      </c>
    </row>
    <row r="17" spans="1:20" x14ac:dyDescent="0.2">
      <c r="A17" s="196"/>
      <c r="B17" s="128"/>
      <c r="C17" s="128"/>
      <c r="D17" s="128"/>
      <c r="E17" s="197"/>
      <c r="M17" s="170">
        <v>16</v>
      </c>
      <c r="N17" s="168" t="s">
        <v>102</v>
      </c>
      <c r="O17" s="169" t="s">
        <v>112</v>
      </c>
      <c r="P17" s="182">
        <v>3</v>
      </c>
      <c r="Q17" s="175">
        <v>16</v>
      </c>
      <c r="R17" s="181" t="s">
        <v>101</v>
      </c>
      <c r="S17" s="174" t="s">
        <v>84</v>
      </c>
      <c r="T17" s="183">
        <v>3</v>
      </c>
    </row>
    <row r="18" spans="1:20" ht="37.5" customHeight="1" x14ac:dyDescent="0.2">
      <c r="A18" s="231" t="e">
        <f>IF(AND($F$15&gt;0,$F$15&lt;4),"SOUTIEN",IF(AND($F$15&gt;3,$F$15&lt;7),"2 à 6 heures",IF(AND($F$15&gt;6,$F$15&lt;10),"6 à 12 heures",IF(AND($F$15&gt;9,$F$15&lt;12),"12 à 18 heures",IF(AND($F$15&gt;11,$F$15&lt;18),"20 heures","  ")))))</f>
        <v>#N/A</v>
      </c>
      <c r="B18" s="232"/>
      <c r="C18" s="233"/>
      <c r="D18" s="128"/>
      <c r="E18" s="197"/>
      <c r="M18" s="170">
        <v>17</v>
      </c>
      <c r="N18" s="168" t="s">
        <v>102</v>
      </c>
      <c r="O18" s="169" t="s">
        <v>112</v>
      </c>
      <c r="P18" s="182">
        <v>3</v>
      </c>
      <c r="Q18" s="175">
        <v>17</v>
      </c>
      <c r="R18" s="181" t="s">
        <v>101</v>
      </c>
      <c r="S18" s="174" t="s">
        <v>84</v>
      </c>
      <c r="T18" s="183">
        <v>3</v>
      </c>
    </row>
    <row r="19" spans="1:20" x14ac:dyDescent="0.2">
      <c r="A19" s="196"/>
      <c r="B19" s="128"/>
      <c r="C19" s="128"/>
      <c r="D19" s="128"/>
      <c r="E19" s="197"/>
      <c r="I19" s="77"/>
      <c r="M19" s="170">
        <v>18</v>
      </c>
      <c r="N19" s="168" t="s">
        <v>102</v>
      </c>
      <c r="O19" s="169" t="s">
        <v>112</v>
      </c>
      <c r="P19" s="182">
        <v>3</v>
      </c>
      <c r="Q19" s="173">
        <v>18</v>
      </c>
      <c r="R19" s="181" t="s">
        <v>101</v>
      </c>
      <c r="S19" s="174" t="s">
        <v>84</v>
      </c>
      <c r="T19" s="183">
        <v>3</v>
      </c>
    </row>
    <row r="20" spans="1:20" ht="15" customHeight="1" x14ac:dyDescent="0.2">
      <c r="A20" s="276"/>
      <c r="B20" s="277"/>
      <c r="C20" s="278" t="s">
        <v>3</v>
      </c>
      <c r="D20" s="279" t="s">
        <v>88</v>
      </c>
      <c r="E20" s="280" t="s">
        <v>89</v>
      </c>
      <c r="I20" s="17"/>
      <c r="M20" s="170">
        <v>19</v>
      </c>
      <c r="N20" s="168" t="s">
        <v>102</v>
      </c>
      <c r="O20" s="169" t="s">
        <v>112</v>
      </c>
      <c r="P20" s="182">
        <v>3</v>
      </c>
      <c r="Q20" s="173">
        <v>19</v>
      </c>
      <c r="R20" s="181" t="s">
        <v>101</v>
      </c>
      <c r="S20" s="174" t="s">
        <v>84</v>
      </c>
      <c r="T20" s="183">
        <v>3</v>
      </c>
    </row>
    <row r="21" spans="1:20" ht="19.5" customHeight="1" x14ac:dyDescent="0.2">
      <c r="A21" s="281" t="s">
        <v>90</v>
      </c>
      <c r="B21" s="282"/>
      <c r="C21" s="283">
        <f>'COMP PROB 4 ANS'!K18</f>
        <v>0</v>
      </c>
      <c r="D21" s="284" t="str">
        <f>VLOOKUP(C21,M1:O46,2,FALSE)</f>
        <v>faible</v>
      </c>
      <c r="E21" s="285" t="str">
        <f>VLOOKUP(C21,M1:O46,3,FALSE)</f>
        <v>0-4 points</v>
      </c>
      <c r="I21" s="60"/>
      <c r="M21" s="170">
        <v>20</v>
      </c>
      <c r="N21" s="168" t="s">
        <v>102</v>
      </c>
      <c r="O21" s="169" t="s">
        <v>112</v>
      </c>
      <c r="P21" s="182">
        <v>3</v>
      </c>
      <c r="Q21" s="173">
        <v>20</v>
      </c>
      <c r="R21" s="181" t="s">
        <v>101</v>
      </c>
      <c r="S21" s="174" t="s">
        <v>84</v>
      </c>
      <c r="T21" s="183">
        <v>3</v>
      </c>
    </row>
    <row r="22" spans="1:20" ht="19.5" customHeight="1" x14ac:dyDescent="0.2">
      <c r="A22" s="286" t="s">
        <v>92</v>
      </c>
      <c r="B22" s="287"/>
      <c r="C22" s="288">
        <f>D13</f>
        <v>0</v>
      </c>
      <c r="D22" s="289" t="e">
        <f>VLOOKUP(C22,I1:L4,4,FALSE)</f>
        <v>#N/A</v>
      </c>
      <c r="E22" s="290" t="e">
        <f>VLOOKUP(C22,I1:K4,3,FALSE)</f>
        <v>#N/A</v>
      </c>
      <c r="I22" s="60"/>
      <c r="M22" s="170">
        <v>21</v>
      </c>
      <c r="N22" s="168" t="s">
        <v>102</v>
      </c>
      <c r="O22" s="169" t="s">
        <v>112</v>
      </c>
      <c r="P22" s="182">
        <v>3</v>
      </c>
      <c r="Q22" s="173">
        <v>21</v>
      </c>
      <c r="R22" s="181" t="s">
        <v>101</v>
      </c>
      <c r="S22" s="174" t="s">
        <v>84</v>
      </c>
      <c r="T22" s="183">
        <v>3</v>
      </c>
    </row>
    <row r="23" spans="1:20" ht="19.5" customHeight="1" x14ac:dyDescent="0.2">
      <c r="A23" s="291" t="s">
        <v>91</v>
      </c>
      <c r="B23" s="292"/>
      <c r="C23" s="293">
        <f>'COMM HAB SOC JEUX 4 ANS'!D44</f>
        <v>0</v>
      </c>
      <c r="D23" s="294" t="str">
        <f>VLOOKUP(C23,Q1:S83,2,FALSE)</f>
        <v>faible</v>
      </c>
      <c r="E23" s="295" t="str">
        <f>VLOOKUP(C23,Q1:S83,3,FALSE)</f>
        <v>0-5 points</v>
      </c>
      <c r="I23" s="60"/>
      <c r="M23" s="170">
        <v>22</v>
      </c>
      <c r="N23" s="168" t="s">
        <v>102</v>
      </c>
      <c r="O23" s="169" t="s">
        <v>112</v>
      </c>
      <c r="P23" s="182">
        <v>3</v>
      </c>
      <c r="Q23" s="173">
        <v>22</v>
      </c>
      <c r="R23" s="181" t="s">
        <v>103</v>
      </c>
      <c r="S23" s="174" t="s">
        <v>85</v>
      </c>
      <c r="T23" s="183">
        <v>6</v>
      </c>
    </row>
    <row r="24" spans="1:20" x14ac:dyDescent="0.2">
      <c r="A24" s="274"/>
      <c r="B24" s="274"/>
      <c r="C24" s="274"/>
      <c r="D24" s="274"/>
      <c r="E24" s="275"/>
      <c r="I24" s="60"/>
      <c r="M24" s="171">
        <v>23</v>
      </c>
      <c r="N24" s="168" t="s">
        <v>102</v>
      </c>
      <c r="O24" s="169" t="s">
        <v>112</v>
      </c>
      <c r="P24" s="182">
        <v>3</v>
      </c>
      <c r="Q24" s="173">
        <v>23</v>
      </c>
      <c r="R24" s="181" t="s">
        <v>103</v>
      </c>
      <c r="S24" s="174" t="s">
        <v>85</v>
      </c>
      <c r="T24" s="183">
        <v>6</v>
      </c>
    </row>
    <row r="25" spans="1:20" x14ac:dyDescent="0.2">
      <c r="A25" s="274"/>
      <c r="B25" s="274"/>
      <c r="C25" s="274"/>
      <c r="D25" s="274"/>
      <c r="E25" s="275"/>
      <c r="M25" s="171">
        <v>24</v>
      </c>
      <c r="N25" s="168" t="s">
        <v>102</v>
      </c>
      <c r="O25" s="169" t="s">
        <v>112</v>
      </c>
      <c r="P25" s="182">
        <v>3</v>
      </c>
      <c r="Q25" s="173">
        <v>24</v>
      </c>
      <c r="R25" s="181" t="s">
        <v>103</v>
      </c>
      <c r="S25" s="174" t="s">
        <v>85</v>
      </c>
      <c r="T25" s="183">
        <v>6</v>
      </c>
    </row>
    <row r="26" spans="1:20" x14ac:dyDescent="0.2">
      <c r="A26" s="274"/>
      <c r="B26" s="274"/>
      <c r="C26" s="274"/>
      <c r="D26" s="274"/>
      <c r="E26" s="275"/>
      <c r="M26" s="172">
        <v>25</v>
      </c>
      <c r="N26" s="168" t="s">
        <v>102</v>
      </c>
      <c r="O26" s="169" t="s">
        <v>112</v>
      </c>
      <c r="P26" s="182">
        <v>3</v>
      </c>
      <c r="Q26" s="173">
        <v>25</v>
      </c>
      <c r="R26" s="181" t="s">
        <v>103</v>
      </c>
      <c r="S26" s="174" t="s">
        <v>85</v>
      </c>
      <c r="T26" s="183">
        <v>6</v>
      </c>
    </row>
    <row r="27" spans="1:20" x14ac:dyDescent="0.2">
      <c r="A27" s="274"/>
      <c r="B27" s="274"/>
      <c r="C27" s="274"/>
      <c r="D27" s="274"/>
      <c r="E27" s="275"/>
      <c r="M27" s="172">
        <v>26</v>
      </c>
      <c r="N27" s="168" t="s">
        <v>102</v>
      </c>
      <c r="O27" s="169" t="s">
        <v>112</v>
      </c>
      <c r="P27" s="182">
        <v>3</v>
      </c>
      <c r="Q27" s="173">
        <v>26</v>
      </c>
      <c r="R27" s="181" t="s">
        <v>103</v>
      </c>
      <c r="S27" s="174" t="s">
        <v>85</v>
      </c>
      <c r="T27" s="183">
        <v>6</v>
      </c>
    </row>
    <row r="28" spans="1:20" x14ac:dyDescent="0.2">
      <c r="A28" s="274"/>
      <c r="B28" s="274"/>
      <c r="C28" s="274"/>
      <c r="D28" s="274"/>
      <c r="E28" s="275"/>
      <c r="M28" s="172">
        <v>27</v>
      </c>
      <c r="N28" s="168" t="s">
        <v>102</v>
      </c>
      <c r="O28" s="169" t="s">
        <v>112</v>
      </c>
      <c r="P28" s="182">
        <v>3</v>
      </c>
      <c r="Q28" s="173">
        <v>27</v>
      </c>
      <c r="R28" s="181" t="s">
        <v>103</v>
      </c>
      <c r="S28" s="174" t="s">
        <v>85</v>
      </c>
      <c r="T28" s="183">
        <v>6</v>
      </c>
    </row>
    <row r="29" spans="1:20" x14ac:dyDescent="0.2">
      <c r="A29" s="274"/>
      <c r="B29" s="274"/>
      <c r="C29" s="274"/>
      <c r="D29" s="274"/>
      <c r="E29" s="275"/>
      <c r="M29" s="172">
        <v>28</v>
      </c>
      <c r="N29" s="168" t="s">
        <v>102</v>
      </c>
      <c r="O29" s="169" t="s">
        <v>112</v>
      </c>
      <c r="P29" s="182">
        <v>3</v>
      </c>
      <c r="Q29" s="173">
        <v>28</v>
      </c>
      <c r="R29" s="181" t="s">
        <v>103</v>
      </c>
      <c r="S29" s="174" t="s">
        <v>85</v>
      </c>
      <c r="T29" s="183">
        <v>6</v>
      </c>
    </row>
    <row r="30" spans="1:20" ht="15.75" x14ac:dyDescent="0.25">
      <c r="A30" s="274"/>
      <c r="B30" s="274"/>
      <c r="C30" s="274"/>
      <c r="D30" s="274"/>
      <c r="E30" s="275"/>
      <c r="H30" s="32"/>
      <c r="I30" s="104"/>
      <c r="M30" s="172">
        <v>29</v>
      </c>
      <c r="N30" s="168" t="s">
        <v>102</v>
      </c>
      <c r="O30" s="169" t="s">
        <v>112</v>
      </c>
      <c r="P30" s="182">
        <v>3</v>
      </c>
      <c r="Q30" s="173">
        <v>29</v>
      </c>
      <c r="R30" s="181" t="s">
        <v>103</v>
      </c>
      <c r="S30" s="174" t="s">
        <v>85</v>
      </c>
      <c r="T30" s="183">
        <v>6</v>
      </c>
    </row>
    <row r="31" spans="1:20" ht="15.75" x14ac:dyDescent="0.25">
      <c r="A31" s="274"/>
      <c r="B31" s="274"/>
      <c r="C31" s="274"/>
      <c r="D31" s="274"/>
      <c r="E31" s="275"/>
      <c r="H31" s="32"/>
      <c r="I31" s="105"/>
      <c r="M31" s="172">
        <v>30</v>
      </c>
      <c r="N31" s="168" t="s">
        <v>102</v>
      </c>
      <c r="O31" s="169" t="s">
        <v>112</v>
      </c>
      <c r="P31" s="182">
        <v>3</v>
      </c>
      <c r="Q31" s="176">
        <v>30</v>
      </c>
      <c r="R31" s="181" t="s">
        <v>103</v>
      </c>
      <c r="S31" s="174" t="s">
        <v>85</v>
      </c>
      <c r="T31" s="183">
        <v>6</v>
      </c>
    </row>
    <row r="32" spans="1:20" ht="15.75" x14ac:dyDescent="0.25">
      <c r="A32" s="274"/>
      <c r="B32" s="274"/>
      <c r="C32" s="274"/>
      <c r="D32" s="274"/>
      <c r="E32" s="275"/>
      <c r="H32" s="32"/>
      <c r="I32" s="105"/>
      <c r="M32" s="172">
        <v>31</v>
      </c>
      <c r="N32" s="168" t="s">
        <v>102</v>
      </c>
      <c r="O32" s="169" t="s">
        <v>112</v>
      </c>
      <c r="P32" s="182">
        <v>3</v>
      </c>
      <c r="Q32" s="176">
        <v>31</v>
      </c>
      <c r="R32" s="181" t="s">
        <v>103</v>
      </c>
      <c r="S32" s="174" t="s">
        <v>85</v>
      </c>
      <c r="T32" s="183">
        <v>6</v>
      </c>
    </row>
    <row r="33" spans="1:20" x14ac:dyDescent="0.2">
      <c r="A33" s="274"/>
      <c r="B33" s="274"/>
      <c r="C33" s="274"/>
      <c r="D33" s="274"/>
      <c r="E33" s="275"/>
      <c r="H33" s="1"/>
      <c r="I33" s="105"/>
      <c r="M33" s="172">
        <v>32</v>
      </c>
      <c r="N33" s="168" t="s">
        <v>102</v>
      </c>
      <c r="O33" s="169" t="s">
        <v>112</v>
      </c>
      <c r="P33" s="182">
        <v>3</v>
      </c>
      <c r="Q33" s="176">
        <v>32</v>
      </c>
      <c r="R33" s="181" t="s">
        <v>103</v>
      </c>
      <c r="S33" s="174" t="s">
        <v>85</v>
      </c>
      <c r="T33" s="183">
        <v>6</v>
      </c>
    </row>
    <row r="34" spans="1:20" x14ac:dyDescent="0.2">
      <c r="A34" s="274"/>
      <c r="B34" s="274"/>
      <c r="C34" s="274"/>
      <c r="D34" s="274"/>
      <c r="E34" s="275"/>
      <c r="H34" s="1"/>
      <c r="I34" s="105"/>
      <c r="M34" s="172">
        <v>33</v>
      </c>
      <c r="N34" s="168" t="s">
        <v>102</v>
      </c>
      <c r="O34" s="169" t="s">
        <v>112</v>
      </c>
      <c r="P34" s="182">
        <v>3</v>
      </c>
      <c r="Q34" s="176">
        <v>33</v>
      </c>
      <c r="R34" s="181" t="s">
        <v>103</v>
      </c>
      <c r="S34" s="174" t="s">
        <v>85</v>
      </c>
      <c r="T34" s="183">
        <v>6</v>
      </c>
    </row>
    <row r="35" spans="1:20" x14ac:dyDescent="0.2">
      <c r="A35" s="274"/>
      <c r="B35" s="274"/>
      <c r="C35" s="274"/>
      <c r="D35" s="274"/>
      <c r="E35" s="275"/>
      <c r="H35" s="1"/>
      <c r="I35" s="105"/>
      <c r="M35" s="172">
        <v>34</v>
      </c>
      <c r="N35" s="168" t="s">
        <v>102</v>
      </c>
      <c r="O35" s="169" t="s">
        <v>112</v>
      </c>
      <c r="P35" s="182">
        <v>3</v>
      </c>
      <c r="Q35" s="176">
        <v>34</v>
      </c>
      <c r="R35" s="181" t="s">
        <v>103</v>
      </c>
      <c r="S35" s="174" t="s">
        <v>85</v>
      </c>
      <c r="T35" s="183">
        <v>6</v>
      </c>
    </row>
    <row r="36" spans="1:20" x14ac:dyDescent="0.2">
      <c r="A36" s="274"/>
      <c r="B36" s="274"/>
      <c r="C36" s="274"/>
      <c r="D36" s="274"/>
      <c r="E36" s="275"/>
      <c r="M36" s="172">
        <v>35</v>
      </c>
      <c r="N36" s="168" t="s">
        <v>102</v>
      </c>
      <c r="O36" s="169" t="s">
        <v>112</v>
      </c>
      <c r="P36" s="182">
        <v>3</v>
      </c>
      <c r="Q36" s="176">
        <v>35</v>
      </c>
      <c r="R36" s="181" t="s">
        <v>103</v>
      </c>
      <c r="S36" s="174" t="s">
        <v>85</v>
      </c>
      <c r="T36" s="183">
        <v>6</v>
      </c>
    </row>
    <row r="37" spans="1:20" x14ac:dyDescent="0.2">
      <c r="A37" s="274"/>
      <c r="B37" s="274"/>
      <c r="C37" s="274"/>
      <c r="D37" s="274"/>
      <c r="E37" s="275"/>
      <c r="M37" s="172">
        <v>36</v>
      </c>
      <c r="N37" s="168" t="s">
        <v>102</v>
      </c>
      <c r="O37" s="169" t="s">
        <v>112</v>
      </c>
      <c r="P37" s="182">
        <v>3</v>
      </c>
      <c r="Q37" s="176">
        <v>36</v>
      </c>
      <c r="R37" s="181" t="s">
        <v>103</v>
      </c>
      <c r="S37" s="174" t="s">
        <v>85</v>
      </c>
      <c r="T37" s="183">
        <v>6</v>
      </c>
    </row>
    <row r="38" spans="1:20" x14ac:dyDescent="0.2">
      <c r="A38" s="274"/>
      <c r="B38" s="274"/>
      <c r="C38" s="274"/>
      <c r="D38" s="274"/>
      <c r="E38" s="275"/>
      <c r="M38" s="172">
        <v>37</v>
      </c>
      <c r="N38" s="168" t="s">
        <v>102</v>
      </c>
      <c r="O38" s="169" t="s">
        <v>112</v>
      </c>
      <c r="P38" s="182">
        <v>3</v>
      </c>
      <c r="Q38" s="176">
        <v>37</v>
      </c>
      <c r="R38" s="181" t="s">
        <v>103</v>
      </c>
      <c r="S38" s="174" t="s">
        <v>85</v>
      </c>
      <c r="T38" s="183">
        <v>6</v>
      </c>
    </row>
    <row r="39" spans="1:20" x14ac:dyDescent="0.2">
      <c r="A39" s="274"/>
      <c r="B39" s="274"/>
      <c r="C39" s="274"/>
      <c r="D39" s="274"/>
      <c r="E39" s="275"/>
      <c r="M39" s="172">
        <v>38</v>
      </c>
      <c r="N39" s="168" t="s">
        <v>102</v>
      </c>
      <c r="O39" s="169" t="s">
        <v>112</v>
      </c>
      <c r="P39" s="182">
        <v>3</v>
      </c>
      <c r="Q39" s="173">
        <v>38</v>
      </c>
      <c r="R39" s="181" t="s">
        <v>103</v>
      </c>
      <c r="S39" s="174" t="s">
        <v>85</v>
      </c>
      <c r="T39" s="183">
        <v>6</v>
      </c>
    </row>
    <row r="40" spans="1:20" x14ac:dyDescent="0.2">
      <c r="A40" s="274"/>
      <c r="B40" s="274"/>
      <c r="C40" s="274"/>
      <c r="D40" s="274"/>
      <c r="E40" s="275"/>
      <c r="M40" s="172">
        <v>39</v>
      </c>
      <c r="N40" s="168" t="s">
        <v>102</v>
      </c>
      <c r="O40" s="169" t="s">
        <v>112</v>
      </c>
      <c r="P40" s="182">
        <v>3</v>
      </c>
      <c r="Q40" s="173">
        <v>39</v>
      </c>
      <c r="R40" s="181" t="s">
        <v>103</v>
      </c>
      <c r="S40" s="174" t="s">
        <v>85</v>
      </c>
      <c r="T40" s="183">
        <v>6</v>
      </c>
    </row>
    <row r="41" spans="1:20" x14ac:dyDescent="0.2">
      <c r="A41" s="16"/>
      <c r="B41" s="16"/>
      <c r="C41" s="16"/>
      <c r="D41" s="16"/>
      <c r="E41" s="35"/>
      <c r="M41" s="172">
        <v>40</v>
      </c>
      <c r="N41" s="168" t="s">
        <v>102</v>
      </c>
      <c r="O41" s="169" t="s">
        <v>112</v>
      </c>
      <c r="P41" s="182">
        <v>3</v>
      </c>
      <c r="Q41" s="173">
        <v>40</v>
      </c>
      <c r="R41" s="181" t="s">
        <v>102</v>
      </c>
      <c r="S41" s="174" t="s">
        <v>86</v>
      </c>
      <c r="T41" s="183">
        <v>8</v>
      </c>
    </row>
    <row r="42" spans="1:20" x14ac:dyDescent="0.2">
      <c r="A42" s="16"/>
      <c r="B42" s="16"/>
      <c r="C42" s="16"/>
      <c r="D42" s="16"/>
      <c r="E42" s="35"/>
      <c r="M42" s="172">
        <v>41</v>
      </c>
      <c r="N42" s="168" t="s">
        <v>102</v>
      </c>
      <c r="O42" s="169" t="s">
        <v>112</v>
      </c>
      <c r="P42" s="182">
        <v>3</v>
      </c>
      <c r="Q42" s="173">
        <v>41</v>
      </c>
      <c r="R42" s="181" t="s">
        <v>102</v>
      </c>
      <c r="S42" s="174" t="s">
        <v>86</v>
      </c>
      <c r="T42" s="183">
        <v>8</v>
      </c>
    </row>
    <row r="43" spans="1:20" x14ac:dyDescent="0.2">
      <c r="A43" s="16"/>
      <c r="B43" s="16"/>
      <c r="C43" s="16"/>
      <c r="D43" s="16"/>
      <c r="E43" s="35"/>
      <c r="M43" s="172">
        <v>42</v>
      </c>
      <c r="N43" s="168" t="s">
        <v>102</v>
      </c>
      <c r="O43" s="169" t="s">
        <v>112</v>
      </c>
      <c r="P43" s="182">
        <v>3</v>
      </c>
      <c r="Q43" s="173">
        <v>42</v>
      </c>
      <c r="R43" s="181" t="s">
        <v>102</v>
      </c>
      <c r="S43" s="174" t="s">
        <v>86</v>
      </c>
      <c r="T43" s="183">
        <v>8</v>
      </c>
    </row>
    <row r="44" spans="1:20" x14ac:dyDescent="0.2">
      <c r="A44" s="16"/>
      <c r="B44" s="16"/>
      <c r="C44" s="16"/>
      <c r="D44" s="16"/>
      <c r="E44" s="35"/>
      <c r="M44" s="172">
        <v>43</v>
      </c>
      <c r="N44" s="168" t="s">
        <v>102</v>
      </c>
      <c r="O44" s="169" t="s">
        <v>112</v>
      </c>
      <c r="P44" s="182">
        <v>3</v>
      </c>
      <c r="Q44" s="173">
        <v>43</v>
      </c>
      <c r="R44" s="181" t="s">
        <v>102</v>
      </c>
      <c r="S44" s="174" t="s">
        <v>86</v>
      </c>
      <c r="T44" s="183">
        <v>8</v>
      </c>
    </row>
    <row r="45" spans="1:20" ht="12.75" customHeight="1" x14ac:dyDescent="0.2">
      <c r="A45" s="16"/>
      <c r="B45" s="16"/>
      <c r="C45" s="16"/>
      <c r="D45" s="16"/>
      <c r="E45" s="35"/>
      <c r="M45" s="172">
        <v>44</v>
      </c>
      <c r="N45" s="168" t="s">
        <v>102</v>
      </c>
      <c r="O45" s="169" t="s">
        <v>112</v>
      </c>
      <c r="P45" s="182">
        <v>3</v>
      </c>
      <c r="Q45" s="173">
        <v>44</v>
      </c>
      <c r="R45" s="181" t="s">
        <v>102</v>
      </c>
      <c r="S45" s="174" t="s">
        <v>86</v>
      </c>
      <c r="T45" s="183">
        <v>8</v>
      </c>
    </row>
    <row r="46" spans="1:20" x14ac:dyDescent="0.2">
      <c r="A46" s="16"/>
      <c r="B46" s="16"/>
      <c r="C46" s="16"/>
      <c r="D46" s="16"/>
      <c r="E46" s="35"/>
      <c r="M46" s="172">
        <v>45</v>
      </c>
      <c r="N46" s="168" t="s">
        <v>102</v>
      </c>
      <c r="O46" s="169" t="s">
        <v>112</v>
      </c>
      <c r="P46" s="182">
        <v>3</v>
      </c>
      <c r="Q46" s="173">
        <v>45</v>
      </c>
      <c r="R46" s="181" t="s">
        <v>102</v>
      </c>
      <c r="S46" s="174" t="s">
        <v>86</v>
      </c>
      <c r="T46" s="183">
        <v>8</v>
      </c>
    </row>
    <row r="47" spans="1:20" x14ac:dyDescent="0.2">
      <c r="A47" s="16"/>
      <c r="B47" s="16"/>
      <c r="C47" s="16"/>
      <c r="D47" s="16"/>
      <c r="E47" s="35"/>
      <c r="Q47" s="173">
        <v>46</v>
      </c>
      <c r="R47" s="181" t="s">
        <v>102</v>
      </c>
      <c r="S47" s="174" t="s">
        <v>86</v>
      </c>
      <c r="T47" s="183">
        <v>8</v>
      </c>
    </row>
    <row r="48" spans="1:20" x14ac:dyDescent="0.2">
      <c r="A48" s="16"/>
      <c r="B48" s="16"/>
      <c r="C48" s="16"/>
      <c r="D48" s="16"/>
      <c r="E48" s="35"/>
      <c r="Q48" s="173">
        <v>47</v>
      </c>
      <c r="R48" s="181" t="s">
        <v>102</v>
      </c>
      <c r="S48" s="174" t="s">
        <v>86</v>
      </c>
      <c r="T48" s="183">
        <v>8</v>
      </c>
    </row>
    <row r="49" spans="1:20" x14ac:dyDescent="0.2">
      <c r="A49" s="18"/>
      <c r="B49" s="11"/>
      <c r="C49" s="11"/>
      <c r="D49" s="11"/>
      <c r="E49" s="20"/>
      <c r="Q49" s="177">
        <v>48</v>
      </c>
      <c r="R49" s="181" t="s">
        <v>102</v>
      </c>
      <c r="S49" s="174" t="s">
        <v>86</v>
      </c>
      <c r="T49" s="183">
        <v>8</v>
      </c>
    </row>
    <row r="50" spans="1:20" s="8" customFormat="1" x14ac:dyDescent="0.2">
      <c r="A50" s="18"/>
      <c r="B50" s="11"/>
      <c r="C50" s="11"/>
      <c r="D50" s="11"/>
      <c r="E50" s="20"/>
      <c r="Q50" s="177">
        <v>49</v>
      </c>
      <c r="R50" s="181" t="s">
        <v>102</v>
      </c>
      <c r="S50" s="174" t="s">
        <v>86</v>
      </c>
      <c r="T50" s="183">
        <v>8</v>
      </c>
    </row>
    <row r="51" spans="1:20" s="8" customFormat="1" x14ac:dyDescent="0.2">
      <c r="A51" s="18"/>
      <c r="B51" s="11"/>
      <c r="C51" s="11"/>
      <c r="D51" s="11"/>
      <c r="E51" s="20"/>
      <c r="Q51" s="177">
        <v>50</v>
      </c>
      <c r="R51" s="181" t="s">
        <v>102</v>
      </c>
      <c r="S51" s="174" t="s">
        <v>86</v>
      </c>
      <c r="T51" s="183">
        <v>8</v>
      </c>
    </row>
    <row r="52" spans="1:20" s="8" customFormat="1" x14ac:dyDescent="0.2">
      <c r="A52" s="10"/>
      <c r="E52" s="36"/>
      <c r="Q52" s="177">
        <v>51</v>
      </c>
      <c r="R52" s="181" t="s">
        <v>102</v>
      </c>
      <c r="S52" s="174" t="s">
        <v>86</v>
      </c>
      <c r="T52" s="183">
        <v>8</v>
      </c>
    </row>
    <row r="53" spans="1:20" s="8" customFormat="1" x14ac:dyDescent="0.2">
      <c r="A53" s="10"/>
      <c r="E53" s="36"/>
      <c r="Q53" s="177">
        <v>52</v>
      </c>
      <c r="R53" s="181" t="s">
        <v>102</v>
      </c>
      <c r="S53" s="174" t="s">
        <v>86</v>
      </c>
      <c r="T53" s="183">
        <v>8</v>
      </c>
    </row>
    <row r="54" spans="1:20" s="8" customFormat="1" x14ac:dyDescent="0.2">
      <c r="A54" s="10"/>
      <c r="E54" s="36"/>
      <c r="Q54" s="173">
        <v>53</v>
      </c>
      <c r="R54" s="181" t="s">
        <v>102</v>
      </c>
      <c r="S54" s="174" t="s">
        <v>86</v>
      </c>
      <c r="T54" s="183">
        <v>8</v>
      </c>
    </row>
    <row r="55" spans="1:20" s="8" customFormat="1" x14ac:dyDescent="0.2">
      <c r="A55" s="10"/>
      <c r="E55" s="36"/>
      <c r="Q55" s="173">
        <v>54</v>
      </c>
      <c r="R55" s="181" t="s">
        <v>102</v>
      </c>
      <c r="S55" s="174" t="s">
        <v>86</v>
      </c>
      <c r="T55" s="183">
        <v>8</v>
      </c>
    </row>
    <row r="56" spans="1:20" s="8" customFormat="1" x14ac:dyDescent="0.2">
      <c r="A56" s="10"/>
      <c r="E56" s="36"/>
      <c r="Q56" s="173">
        <v>55</v>
      </c>
      <c r="R56" s="181" t="s">
        <v>102</v>
      </c>
      <c r="S56" s="174" t="s">
        <v>86</v>
      </c>
      <c r="T56" s="183">
        <v>8</v>
      </c>
    </row>
    <row r="57" spans="1:20" s="8" customFormat="1" x14ac:dyDescent="0.2">
      <c r="A57" s="10"/>
      <c r="E57" s="36"/>
      <c r="Q57" s="173">
        <v>56</v>
      </c>
      <c r="R57" s="181" t="s">
        <v>102</v>
      </c>
      <c r="S57" s="174" t="s">
        <v>86</v>
      </c>
      <c r="T57" s="183">
        <v>8</v>
      </c>
    </row>
    <row r="58" spans="1:20" s="8" customFormat="1" x14ac:dyDescent="0.2">
      <c r="A58" s="10"/>
      <c r="E58" s="36"/>
      <c r="Q58" s="173">
        <v>57</v>
      </c>
      <c r="R58" s="181" t="s">
        <v>102</v>
      </c>
      <c r="S58" s="174" t="s">
        <v>86</v>
      </c>
      <c r="T58" s="183">
        <v>8</v>
      </c>
    </row>
    <row r="59" spans="1:20" x14ac:dyDescent="0.2">
      <c r="A59" s="12"/>
      <c r="B59" s="12"/>
      <c r="C59" s="9"/>
      <c r="D59" s="9"/>
      <c r="E59" s="37"/>
      <c r="Q59" s="173">
        <v>58</v>
      </c>
      <c r="R59" s="181" t="s">
        <v>102</v>
      </c>
      <c r="S59" s="174" t="s">
        <v>86</v>
      </c>
      <c r="T59" s="183">
        <v>8</v>
      </c>
    </row>
    <row r="60" spans="1:20" s="12" customFormat="1" x14ac:dyDescent="0.2">
      <c r="A60" s="7"/>
      <c r="B60" s="7"/>
      <c r="C60" s="7"/>
      <c r="D60" s="7"/>
      <c r="E60" s="38"/>
      <c r="Q60" s="173">
        <v>59</v>
      </c>
      <c r="R60" s="181" t="s">
        <v>102</v>
      </c>
      <c r="S60" s="174" t="s">
        <v>86</v>
      </c>
      <c r="T60" s="183">
        <v>8</v>
      </c>
    </row>
    <row r="61" spans="1:20" x14ac:dyDescent="0.2">
      <c r="Q61" s="173">
        <v>60</v>
      </c>
      <c r="R61" s="181" t="s">
        <v>102</v>
      </c>
      <c r="S61" s="174" t="s">
        <v>86</v>
      </c>
      <c r="T61" s="183">
        <v>8</v>
      </c>
    </row>
    <row r="62" spans="1:20" x14ac:dyDescent="0.2">
      <c r="Q62" s="173">
        <v>61</v>
      </c>
      <c r="R62" s="181" t="s">
        <v>102</v>
      </c>
      <c r="S62" s="174" t="s">
        <v>86</v>
      </c>
      <c r="T62" s="183">
        <v>8</v>
      </c>
    </row>
    <row r="63" spans="1:20" x14ac:dyDescent="0.2">
      <c r="Q63" s="173">
        <v>62</v>
      </c>
      <c r="R63" s="181" t="s">
        <v>102</v>
      </c>
      <c r="S63" s="174" t="s">
        <v>86</v>
      </c>
      <c r="T63" s="183">
        <v>8</v>
      </c>
    </row>
    <row r="64" spans="1:20" x14ac:dyDescent="0.2">
      <c r="Q64" s="173">
        <v>63</v>
      </c>
      <c r="R64" s="181" t="s">
        <v>102</v>
      </c>
      <c r="S64" s="174" t="s">
        <v>86</v>
      </c>
      <c r="T64" s="183">
        <v>8</v>
      </c>
    </row>
    <row r="65" spans="17:20" x14ac:dyDescent="0.2">
      <c r="Q65" s="173">
        <v>64</v>
      </c>
      <c r="R65" s="181" t="s">
        <v>102</v>
      </c>
      <c r="S65" s="174" t="s">
        <v>86</v>
      </c>
      <c r="T65" s="183">
        <v>8</v>
      </c>
    </row>
    <row r="66" spans="17:20" x14ac:dyDescent="0.2">
      <c r="Q66" s="173">
        <v>65</v>
      </c>
      <c r="R66" s="181" t="s">
        <v>102</v>
      </c>
      <c r="S66" s="174" t="s">
        <v>86</v>
      </c>
      <c r="T66" s="183">
        <v>8</v>
      </c>
    </row>
    <row r="67" spans="17:20" x14ac:dyDescent="0.2">
      <c r="Q67" s="173">
        <v>66</v>
      </c>
      <c r="R67" s="181" t="s">
        <v>102</v>
      </c>
      <c r="S67" s="174" t="s">
        <v>86</v>
      </c>
      <c r="T67" s="183">
        <v>8</v>
      </c>
    </row>
    <row r="68" spans="17:20" x14ac:dyDescent="0.2">
      <c r="Q68" s="173">
        <v>67</v>
      </c>
      <c r="R68" s="181" t="s">
        <v>104</v>
      </c>
      <c r="S68" s="174" t="s">
        <v>87</v>
      </c>
      <c r="T68" s="183">
        <v>12</v>
      </c>
    </row>
    <row r="69" spans="17:20" x14ac:dyDescent="0.2">
      <c r="Q69" s="173">
        <v>68</v>
      </c>
      <c r="R69" s="181" t="s">
        <v>104</v>
      </c>
      <c r="S69" s="174" t="s">
        <v>87</v>
      </c>
      <c r="T69" s="183">
        <v>12</v>
      </c>
    </row>
    <row r="70" spans="17:20" x14ac:dyDescent="0.2">
      <c r="Q70" s="173">
        <v>69</v>
      </c>
      <c r="R70" s="181" t="s">
        <v>104</v>
      </c>
      <c r="S70" s="174" t="s">
        <v>87</v>
      </c>
      <c r="T70" s="183">
        <v>12</v>
      </c>
    </row>
    <row r="71" spans="17:20" x14ac:dyDescent="0.2">
      <c r="Q71" s="173">
        <v>70</v>
      </c>
      <c r="R71" s="181" t="s">
        <v>104</v>
      </c>
      <c r="S71" s="174" t="s">
        <v>87</v>
      </c>
      <c r="T71" s="183">
        <v>12</v>
      </c>
    </row>
    <row r="72" spans="17:20" x14ac:dyDescent="0.2">
      <c r="Q72" s="173">
        <v>71</v>
      </c>
      <c r="R72" s="181" t="s">
        <v>104</v>
      </c>
      <c r="S72" s="174" t="s">
        <v>87</v>
      </c>
      <c r="T72" s="183">
        <v>12</v>
      </c>
    </row>
    <row r="73" spans="17:20" x14ac:dyDescent="0.2">
      <c r="Q73" s="173">
        <v>72</v>
      </c>
      <c r="R73" s="181" t="s">
        <v>104</v>
      </c>
      <c r="S73" s="174" t="s">
        <v>87</v>
      </c>
      <c r="T73" s="183">
        <v>12</v>
      </c>
    </row>
    <row r="74" spans="17:20" x14ac:dyDescent="0.2">
      <c r="Q74" s="173">
        <v>73</v>
      </c>
      <c r="R74" s="181" t="s">
        <v>104</v>
      </c>
      <c r="S74" s="174" t="s">
        <v>87</v>
      </c>
      <c r="T74" s="183">
        <v>12</v>
      </c>
    </row>
    <row r="75" spans="17:20" x14ac:dyDescent="0.2">
      <c r="Q75" s="173">
        <v>74</v>
      </c>
      <c r="R75" s="181" t="s">
        <v>104</v>
      </c>
      <c r="S75" s="174" t="s">
        <v>87</v>
      </c>
      <c r="T75" s="183">
        <v>12</v>
      </c>
    </row>
    <row r="76" spans="17:20" x14ac:dyDescent="0.2">
      <c r="Q76" s="173">
        <v>75</v>
      </c>
      <c r="R76" s="181" t="s">
        <v>104</v>
      </c>
      <c r="S76" s="174" t="s">
        <v>87</v>
      </c>
      <c r="T76" s="183">
        <v>12</v>
      </c>
    </row>
    <row r="77" spans="17:20" x14ac:dyDescent="0.2">
      <c r="Q77" s="173">
        <v>76</v>
      </c>
      <c r="R77" s="181" t="s">
        <v>104</v>
      </c>
      <c r="S77" s="174" t="s">
        <v>87</v>
      </c>
      <c r="T77" s="183">
        <v>12</v>
      </c>
    </row>
    <row r="78" spans="17:20" x14ac:dyDescent="0.2">
      <c r="Q78" s="173">
        <v>77</v>
      </c>
      <c r="R78" s="181" t="s">
        <v>104</v>
      </c>
      <c r="S78" s="174" t="s">
        <v>87</v>
      </c>
      <c r="T78" s="183">
        <v>12</v>
      </c>
    </row>
    <row r="79" spans="17:20" x14ac:dyDescent="0.2">
      <c r="Q79" s="173">
        <v>78</v>
      </c>
      <c r="R79" s="181" t="s">
        <v>104</v>
      </c>
      <c r="S79" s="174" t="s">
        <v>87</v>
      </c>
      <c r="T79" s="183">
        <v>12</v>
      </c>
    </row>
    <row r="80" spans="17:20" x14ac:dyDescent="0.2">
      <c r="Q80" s="173">
        <v>79</v>
      </c>
      <c r="R80" s="181" t="s">
        <v>104</v>
      </c>
      <c r="S80" s="174" t="s">
        <v>87</v>
      </c>
      <c r="T80" s="183">
        <v>12</v>
      </c>
    </row>
    <row r="81" spans="17:20" x14ac:dyDescent="0.2">
      <c r="Q81" s="173">
        <v>80</v>
      </c>
      <c r="R81" s="181" t="s">
        <v>104</v>
      </c>
      <c r="S81" s="174" t="s">
        <v>87</v>
      </c>
      <c r="T81" s="183">
        <v>12</v>
      </c>
    </row>
    <row r="82" spans="17:20" x14ac:dyDescent="0.2">
      <c r="Q82" s="173">
        <v>81</v>
      </c>
      <c r="R82" s="181" t="s">
        <v>104</v>
      </c>
      <c r="S82" s="174" t="s">
        <v>87</v>
      </c>
      <c r="T82" s="183">
        <v>12</v>
      </c>
    </row>
    <row r="83" spans="17:20" x14ac:dyDescent="0.2">
      <c r="Q83" s="173">
        <v>82</v>
      </c>
      <c r="R83" s="181" t="s">
        <v>104</v>
      </c>
      <c r="S83" s="174" t="s">
        <v>87</v>
      </c>
      <c r="T83" s="183">
        <v>12</v>
      </c>
    </row>
  </sheetData>
  <sheetProtection password="D41F" sheet="1" objects="1" scenarios="1" selectLockedCells="1"/>
  <mergeCells count="17">
    <mergeCell ref="A2:E2"/>
    <mergeCell ref="A14:C14"/>
    <mergeCell ref="A13:C13"/>
    <mergeCell ref="A12:C12"/>
    <mergeCell ref="A1:E1"/>
    <mergeCell ref="C11:D11"/>
    <mergeCell ref="B4:C4"/>
    <mergeCell ref="B6:C6"/>
    <mergeCell ref="B7:C7"/>
    <mergeCell ref="B8:C8"/>
    <mergeCell ref="B9:C9"/>
    <mergeCell ref="B5:C5"/>
    <mergeCell ref="A21:B21"/>
    <mergeCell ref="A22:B22"/>
    <mergeCell ref="A23:B23"/>
    <mergeCell ref="A20:B20"/>
    <mergeCell ref="A18:C18"/>
  </mergeCells>
  <conditionalFormatting sqref="D15 D17 A18">
    <cfRule type="containsText" dxfId="58" priority="92" operator="containsText" text="Élevé">
      <formula>NOT(ISERROR(SEARCH("Élevé",A15)))</formula>
    </cfRule>
  </conditionalFormatting>
  <conditionalFormatting sqref="E17">
    <cfRule type="containsText" dxfId="57" priority="85" operator="containsText" text="Faible">
      <formula>NOT(ISERROR(SEARCH("Faible",E17)))</formula>
    </cfRule>
    <cfRule type="containsText" dxfId="56" priority="86" operator="containsText" text="Moyen">
      <formula>NOT(ISERROR(SEARCH("Moyen",E17)))</formula>
    </cfRule>
    <cfRule type="containsText" dxfId="55" priority="87" operator="containsText" text="Important">
      <formula>NOT(ISERROR(SEARCH("Important",E17)))</formula>
    </cfRule>
    <cfRule type="containsText" dxfId="54" priority="88" operator="containsText" text="Élevé">
      <formula>NOT(ISERROR(SEARCH("Élevé",E17)))</formula>
    </cfRule>
  </conditionalFormatting>
  <conditionalFormatting sqref="E16">
    <cfRule type="containsText" dxfId="53" priority="61" operator="containsText" text="Faible">
      <formula>NOT(ISERROR(SEARCH("Faible",E16)))</formula>
    </cfRule>
    <cfRule type="containsText" dxfId="52" priority="62" operator="containsText" text="Moyen">
      <formula>NOT(ISERROR(SEARCH("Moyen",E16)))</formula>
    </cfRule>
    <cfRule type="containsText" dxfId="51" priority="63" operator="containsText" text="Important">
      <formula>NOT(ISERROR(SEARCH("Important",E16)))</formula>
    </cfRule>
    <cfRule type="containsText" dxfId="50" priority="64" operator="containsText" text="Élevé">
      <formula>NOT(ISERROR(SEARCH("Élevé",E16)))</formula>
    </cfRule>
  </conditionalFormatting>
  <conditionalFormatting sqref="A18:C18">
    <cfRule type="containsText" dxfId="49" priority="57" operator="containsText" text="Soutien">
      <formula>NOT(ISERROR(SEARCH("Soutien",A18)))</formula>
    </cfRule>
    <cfRule type="containsText" dxfId="48" priority="59" operator="containsText" text="2 à 6 heures">
      <formula>NOT(ISERROR(SEARCH("2 à 6 heures",A18)))</formula>
    </cfRule>
    <cfRule type="containsText" dxfId="47" priority="89" operator="containsText" text="6 à 12 heures">
      <formula>NOT(ISERROR(SEARCH("6 à 12 heures",A18)))</formula>
    </cfRule>
    <cfRule type="containsText" dxfId="46" priority="90" operator="containsText" text="12 à 18 heures">
      <formula>NOT(ISERROR(SEARCH("12 à 18 heures",A18)))</formula>
    </cfRule>
    <cfRule type="containsText" dxfId="45" priority="91" operator="containsText" text="20 heures">
      <formula>NOT(ISERROR(SEARCH("20 heures",A18)))</formula>
    </cfRule>
  </conditionalFormatting>
  <conditionalFormatting sqref="H8">
    <cfRule type="containsText" dxfId="44" priority="55" operator="containsText" text="OK">
      <formula>NOT(ISERROR(SEARCH("OK",#REF!)))</formula>
    </cfRule>
    <cfRule type="containsText" dxfId="43" priority="56" operator="containsText" text="Erreur">
      <formula>NOT(ISERROR(SEARCH("Erreur",#REF!)))</formula>
    </cfRule>
  </conditionalFormatting>
  <conditionalFormatting sqref="D23">
    <cfRule type="cellIs" dxfId="42" priority="4" operator="equal">
      <formula>"important"</formula>
    </cfRule>
    <cfRule type="cellIs" dxfId="41" priority="5" operator="equal">
      <formula>"moyen"</formula>
    </cfRule>
    <cfRule type="cellIs" dxfId="40" priority="6" operator="equal">
      <formula>"faible"</formula>
    </cfRule>
    <cfRule type="cellIs" dxfId="39" priority="34" operator="equal">
      <formula>"élevé"</formula>
    </cfRule>
    <cfRule type="cellIs" dxfId="38" priority="35" operator="equal">
      <formula>"très élevé"</formula>
    </cfRule>
  </conditionalFormatting>
  <conditionalFormatting sqref="E13">
    <cfRule type="cellIs" dxfId="37" priority="20" operator="equal">
      <formula>2</formula>
    </cfRule>
    <cfRule type="cellIs" dxfId="36" priority="21" operator="equal">
      <formula>1</formula>
    </cfRule>
    <cfRule type="cellIs" dxfId="35" priority="22" operator="equal">
      <formula>0</formula>
    </cfRule>
  </conditionalFormatting>
  <conditionalFormatting sqref="F13">
    <cfRule type="cellIs" dxfId="34" priority="17" operator="equal">
      <formula>2</formula>
    </cfRule>
    <cfRule type="cellIs" dxfId="33" priority="18" operator="equal">
      <formula>1</formula>
    </cfRule>
    <cfRule type="cellIs" dxfId="32" priority="19" operator="equal">
      <formula>0</formula>
    </cfRule>
  </conditionalFormatting>
  <conditionalFormatting sqref="E22">
    <cfRule type="cellIs" dxfId="31" priority="16" operator="equal">
      <formula>"0-2"</formula>
    </cfRule>
  </conditionalFormatting>
  <conditionalFormatting sqref="E15:F15">
    <cfRule type="cellIs" dxfId="30" priority="14" operator="between">
      <formula>0</formula>
      <formula>300</formula>
    </cfRule>
  </conditionalFormatting>
  <conditionalFormatting sqref="E12">
    <cfRule type="cellIs" dxfId="29" priority="13" operator="between">
      <formula>0</formula>
      <formula>46</formula>
    </cfRule>
  </conditionalFormatting>
  <conditionalFormatting sqref="F12">
    <cfRule type="cellIs" dxfId="28" priority="12" operator="between">
      <formula>0</formula>
      <formula>20</formula>
    </cfRule>
  </conditionalFormatting>
  <conditionalFormatting sqref="E14">
    <cfRule type="cellIs" dxfId="27" priority="11" operator="between">
      <formula>0</formula>
      <formula>83</formula>
    </cfRule>
  </conditionalFormatting>
  <conditionalFormatting sqref="F14">
    <cfRule type="cellIs" dxfId="26" priority="10" operator="between">
      <formula>0</formula>
      <formula>20</formula>
    </cfRule>
  </conditionalFormatting>
  <conditionalFormatting sqref="D21">
    <cfRule type="cellIs" dxfId="25" priority="7" operator="equal">
      <formula>"élevé"</formula>
    </cfRule>
    <cfRule type="cellIs" dxfId="24" priority="8" operator="equal">
      <formula>"moyen"</formula>
    </cfRule>
    <cfRule type="cellIs" dxfId="23" priority="9" operator="equal">
      <formula>"faible"</formula>
    </cfRule>
  </conditionalFormatting>
  <conditionalFormatting sqref="D22">
    <cfRule type="cellIs" dxfId="22" priority="1" operator="equal">
      <formula>"élevé"</formula>
    </cfRule>
    <cfRule type="cellIs" dxfId="21" priority="2" operator="equal">
      <formula>"moyen"</formula>
    </cfRule>
    <cfRule type="cellIs" dxfId="20" priority="3" operator="equal">
      <formula>"faible"</formula>
    </cfRule>
  </conditionalFormatting>
  <dataValidations xWindow="682" yWindow="502" count="6">
    <dataValidation allowBlank="1" showInputMessage="1" showErrorMessage="1" promptTitle="Inscrire date en utilisant" prompt="ce format :_x000a_année-mois-jour" sqref="D6"/>
    <dataValidation allowBlank="1" showErrorMessage="1" promptTitle="Donnée" prompt="de l'onglet Communication, Habiletés sociales et Jeux" sqref="D14"/>
    <dataValidation allowBlank="1" showInputMessage="1" showErrorMessage="1" promptTitle="Compléter" prompt="la date de naissance ET la date d'évaluation" sqref="B7:C7"/>
    <dataValidation allowBlank="1" showInputMessage="1" showErrorMessage="1" promptTitle="Inscrire la date" prompt="en utilisant ce format:_x000a_année-mois-jour" sqref="B9:C9"/>
    <dataValidation allowBlank="1" showInputMessage="1" showErrorMessage="1" promptTitle="Inscrire date " prompt="en utilisant ce format :_x000a_année-mois-jour" sqref="B6:C6"/>
    <dataValidation type="list" allowBlank="1" showInputMessage="1" showErrorMessage="1" promptTitle="Transférer" prompt="le niveau d'autonomie du PEP-3 ici:" sqref="D13">
      <formula1>$G$9:$G$12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93" orientation="portrait" r:id="rId1"/>
  <headerFooter>
    <oddHeader>&amp;L&amp;G&amp;C&amp;"-,Gras"&amp;18&amp;K08+000PROGRAMME SPÉCIALISÉ DI-TSA-DM-DL 0-6 ANS</oddHeader>
    <oddFooter>&amp;L&amp;8Direction des programmes déficiences&amp;C&amp;"Arial,Normal"ODIS 4 ANS&amp;R&amp;8Imprimé le &amp;D</oddFooter>
  </headerFooter>
  <ignoredErrors>
    <ignoredError sqref="E13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E46"/>
  <sheetViews>
    <sheetView showGridLines="0" showRowColHeaders="0" showRuler="0" view="pageLayout" zoomScale="120" zoomScaleNormal="110" zoomScaleSheetLayoutView="80" zoomScalePageLayoutView="120" workbookViewId="0">
      <selection activeCell="C8" sqref="C8"/>
    </sheetView>
  </sheetViews>
  <sheetFormatPr baseColWidth="10" defaultColWidth="11.42578125" defaultRowHeight="12.75" x14ac:dyDescent="0.2"/>
  <cols>
    <col min="1" max="1" width="57.42578125" style="3" customWidth="1"/>
    <col min="2" max="2" width="2.85546875" style="2" customWidth="1"/>
    <col min="3" max="6" width="3.5703125" style="2" customWidth="1"/>
    <col min="7" max="7" width="4.140625" style="2" customWidth="1"/>
    <col min="8" max="11" width="3.5703125" style="2" customWidth="1"/>
    <col min="12" max="12" width="4.85546875" style="2" customWidth="1"/>
    <col min="13" max="14" width="3.140625" style="2" hidden="1" customWidth="1"/>
    <col min="15" max="15" width="9.42578125" style="2" hidden="1" customWidth="1"/>
    <col min="16" max="16" width="14.85546875" style="2" hidden="1" customWidth="1"/>
    <col min="17" max="17" width="2.85546875" style="2" hidden="1" customWidth="1"/>
    <col min="18" max="19" width="3.140625" style="2" hidden="1" customWidth="1"/>
    <col min="20" max="20" width="11.42578125" style="2" hidden="1" customWidth="1"/>
    <col min="21" max="21" width="3.5703125" style="2" hidden="1" customWidth="1"/>
    <col min="22" max="22" width="8.7109375" style="163" hidden="1" customWidth="1"/>
    <col min="23" max="23" width="13.42578125" style="164" hidden="1" customWidth="1"/>
    <col min="24" max="24" width="11.42578125" style="165" hidden="1" customWidth="1"/>
    <col min="25" max="30" width="11.42578125" style="2" customWidth="1"/>
    <col min="31" max="31" width="6.7109375" style="2" customWidth="1"/>
    <col min="32" max="32" width="11.42578125" style="2" customWidth="1"/>
    <col min="33" max="16384" width="11.42578125" style="2"/>
  </cols>
  <sheetData>
    <row r="1" spans="1:31" s="39" customFormat="1" ht="35.25" customHeight="1" x14ac:dyDescent="0.25">
      <c r="A1" s="249" t="s">
        <v>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1"/>
      <c r="V1" s="208">
        <v>0</v>
      </c>
      <c r="W1" s="209" t="s">
        <v>93</v>
      </c>
      <c r="X1" s="210" t="s">
        <v>95</v>
      </c>
      <c r="AE1" s="44"/>
    </row>
    <row r="2" spans="1:31" s="39" customFormat="1" ht="24.75" customHeight="1" x14ac:dyDescent="0.25">
      <c r="A2" s="258" t="s">
        <v>55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60"/>
      <c r="V2" s="211">
        <v>1</v>
      </c>
      <c r="W2" s="209" t="s">
        <v>93</v>
      </c>
      <c r="X2" s="210" t="s">
        <v>95</v>
      </c>
      <c r="AE2" s="44"/>
    </row>
    <row r="3" spans="1:31" s="39" customFormat="1" ht="9" customHeight="1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3"/>
      <c r="V3" s="211">
        <v>2</v>
      </c>
      <c r="W3" s="209" t="s">
        <v>93</v>
      </c>
      <c r="X3" s="210" t="s">
        <v>95</v>
      </c>
      <c r="AE3" s="44"/>
    </row>
    <row r="4" spans="1:31" s="39" customFormat="1" ht="21.75" customHeight="1" x14ac:dyDescent="0.25">
      <c r="A4" s="255" t="s">
        <v>23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7"/>
      <c r="V4" s="211">
        <v>3</v>
      </c>
      <c r="W4" s="209" t="s">
        <v>93</v>
      </c>
      <c r="X4" s="210" t="s">
        <v>95</v>
      </c>
      <c r="AE4" s="44"/>
    </row>
    <row r="5" spans="1:31" s="39" customFormat="1" ht="15" x14ac:dyDescent="0.25">
      <c r="A5" s="69"/>
      <c r="B5" s="52"/>
      <c r="C5" s="52"/>
      <c r="D5" s="51"/>
      <c r="E5" s="53"/>
      <c r="F5" s="53"/>
      <c r="G5" s="53"/>
      <c r="H5" s="53"/>
      <c r="I5" s="53"/>
      <c r="J5" s="53"/>
      <c r="K5" s="53"/>
      <c r="L5" s="70"/>
      <c r="M5" s="44"/>
      <c r="Q5" s="44"/>
      <c r="V5" s="211">
        <v>4</v>
      </c>
      <c r="W5" s="209" t="s">
        <v>96</v>
      </c>
      <c r="X5" s="210" t="s">
        <v>98</v>
      </c>
      <c r="AE5" s="44"/>
    </row>
    <row r="6" spans="1:31" s="39" customFormat="1" ht="15" x14ac:dyDescent="0.25">
      <c r="A6" s="71"/>
      <c r="B6" s="54"/>
      <c r="C6" s="252" t="s">
        <v>4</v>
      </c>
      <c r="D6" s="253"/>
      <c r="E6" s="253"/>
      <c r="F6" s="253"/>
      <c r="G6" s="52"/>
      <c r="H6" s="254" t="s">
        <v>5</v>
      </c>
      <c r="I6" s="253"/>
      <c r="J6" s="253"/>
      <c r="K6" s="253"/>
      <c r="L6" s="70"/>
      <c r="M6" s="161" t="s">
        <v>6</v>
      </c>
      <c r="N6" s="162" t="s">
        <v>7</v>
      </c>
      <c r="O6" s="162" t="s">
        <v>8</v>
      </c>
      <c r="P6" s="162" t="s">
        <v>25</v>
      </c>
      <c r="Q6" s="161" t="s">
        <v>9</v>
      </c>
      <c r="R6" s="162" t="s">
        <v>10</v>
      </c>
      <c r="S6" s="162" t="s">
        <v>11</v>
      </c>
      <c r="T6" s="162" t="s">
        <v>0</v>
      </c>
      <c r="V6" s="208">
        <v>5</v>
      </c>
      <c r="W6" s="209" t="s">
        <v>96</v>
      </c>
      <c r="X6" s="210" t="s">
        <v>98</v>
      </c>
      <c r="AE6" s="44"/>
    </row>
    <row r="7" spans="1:31" s="39" customFormat="1" x14ac:dyDescent="0.25">
      <c r="A7" s="71"/>
      <c r="B7" s="54"/>
      <c r="C7" s="64">
        <v>0</v>
      </c>
      <c r="D7" s="46">
        <v>1</v>
      </c>
      <c r="E7" s="46">
        <v>2</v>
      </c>
      <c r="F7" s="46">
        <v>3</v>
      </c>
      <c r="G7" s="52"/>
      <c r="H7" s="46">
        <v>0</v>
      </c>
      <c r="I7" s="46">
        <v>1</v>
      </c>
      <c r="J7" s="46">
        <v>2</v>
      </c>
      <c r="K7" s="46">
        <v>3</v>
      </c>
      <c r="L7" s="70"/>
      <c r="M7" s="44"/>
      <c r="Q7" s="44"/>
      <c r="V7" s="211">
        <v>6</v>
      </c>
      <c r="W7" s="209" t="s">
        <v>96</v>
      </c>
      <c r="X7" s="210" t="s">
        <v>98</v>
      </c>
      <c r="Y7" s="41"/>
      <c r="AB7" s="45"/>
      <c r="AE7" s="44"/>
    </row>
    <row r="8" spans="1:31" s="39" customFormat="1" ht="18.75" customHeight="1" x14ac:dyDescent="0.25">
      <c r="A8" s="84" t="s">
        <v>14</v>
      </c>
      <c r="B8" s="52"/>
      <c r="C8" s="65"/>
      <c r="D8" s="65"/>
      <c r="E8" s="65"/>
      <c r="F8" s="65"/>
      <c r="G8" s="56" t="str">
        <f t="shared" ref="G8:G16" si="0">IF(COUNTA(C8:F8)=1,"OK","Erreur")</f>
        <v>Erreur</v>
      </c>
      <c r="H8" s="68"/>
      <c r="I8" s="65"/>
      <c r="J8" s="65"/>
      <c r="K8" s="65"/>
      <c r="L8" s="72" t="str">
        <f t="shared" ref="L8:L16" si="1">IF(COUNTA(H8:K8)=1,"OK","Erreur")</f>
        <v>Erreur</v>
      </c>
      <c r="M8" s="33">
        <f t="shared" ref="M8:M16" si="2">COUNTA(D8)*1</f>
        <v>0</v>
      </c>
      <c r="N8" s="33">
        <f t="shared" ref="N8:N16" si="3">COUNTA(E8)*3</f>
        <v>0</v>
      </c>
      <c r="O8" s="33">
        <f t="shared" ref="O8:O16" si="4">COUNTA(F8)*5</f>
        <v>0</v>
      </c>
      <c r="P8" s="42">
        <f t="shared" ref="P8:P16" si="5">SUM(M8:O8)</f>
        <v>0</v>
      </c>
      <c r="Q8" s="33">
        <f t="shared" ref="Q8:Q16" si="6">COUNTA(I8)*1</f>
        <v>0</v>
      </c>
      <c r="R8" s="33">
        <f t="shared" ref="R8:R16" si="7">COUNTA(J8)*3</f>
        <v>0</v>
      </c>
      <c r="S8" s="33">
        <f t="shared" ref="S8:S16" si="8">COUNTA(K8)*5</f>
        <v>0</v>
      </c>
      <c r="T8" s="21">
        <f t="shared" ref="T8:T16" si="9">SUM(Q8:S8)</f>
        <v>0</v>
      </c>
      <c r="V8" s="208">
        <v>7</v>
      </c>
      <c r="W8" s="209" t="s">
        <v>96</v>
      </c>
      <c r="X8" s="210" t="s">
        <v>98</v>
      </c>
      <c r="Y8" s="41"/>
      <c r="AB8" s="45"/>
      <c r="AE8" s="44"/>
    </row>
    <row r="9" spans="1:31" s="39" customFormat="1" ht="18.75" customHeight="1" x14ac:dyDescent="0.25">
      <c r="A9" s="84" t="s">
        <v>15</v>
      </c>
      <c r="B9" s="52"/>
      <c r="C9" s="65"/>
      <c r="D9" s="65"/>
      <c r="E9" s="65"/>
      <c r="F9" s="65"/>
      <c r="G9" s="56" t="str">
        <f t="shared" si="0"/>
        <v>Erreur</v>
      </c>
      <c r="H9" s="68"/>
      <c r="I9" s="65"/>
      <c r="J9" s="65"/>
      <c r="K9" s="65"/>
      <c r="L9" s="72" t="str">
        <f t="shared" si="1"/>
        <v>Erreur</v>
      </c>
      <c r="M9" s="33">
        <f t="shared" si="2"/>
        <v>0</v>
      </c>
      <c r="N9" s="33">
        <f t="shared" si="3"/>
        <v>0</v>
      </c>
      <c r="O9" s="33">
        <f t="shared" si="4"/>
        <v>0</v>
      </c>
      <c r="P9" s="42">
        <f t="shared" si="5"/>
        <v>0</v>
      </c>
      <c r="Q9" s="33">
        <f t="shared" si="6"/>
        <v>0</v>
      </c>
      <c r="R9" s="33">
        <f t="shared" si="7"/>
        <v>0</v>
      </c>
      <c r="S9" s="33">
        <f t="shared" si="8"/>
        <v>0</v>
      </c>
      <c r="T9" s="21">
        <f t="shared" si="9"/>
        <v>0</v>
      </c>
      <c r="V9" s="208">
        <v>8</v>
      </c>
      <c r="W9" s="209" t="s">
        <v>96</v>
      </c>
      <c r="X9" s="210" t="s">
        <v>98</v>
      </c>
      <c r="Y9" s="41"/>
      <c r="AB9" s="45"/>
      <c r="AE9" s="44"/>
    </row>
    <row r="10" spans="1:31" s="39" customFormat="1" ht="18.75" customHeight="1" x14ac:dyDescent="0.25">
      <c r="A10" s="85" t="s">
        <v>16</v>
      </c>
      <c r="B10" s="54"/>
      <c r="C10" s="65"/>
      <c r="D10" s="66"/>
      <c r="E10" s="65"/>
      <c r="F10" s="65"/>
      <c r="G10" s="56" t="str">
        <f t="shared" si="0"/>
        <v>Erreur</v>
      </c>
      <c r="H10" s="68"/>
      <c r="I10" s="65"/>
      <c r="J10" s="65"/>
      <c r="K10" s="65"/>
      <c r="L10" s="72" t="str">
        <f t="shared" si="1"/>
        <v>Erreur</v>
      </c>
      <c r="M10" s="33">
        <f t="shared" si="2"/>
        <v>0</v>
      </c>
      <c r="N10" s="33">
        <f t="shared" si="3"/>
        <v>0</v>
      </c>
      <c r="O10" s="33">
        <f t="shared" si="4"/>
        <v>0</v>
      </c>
      <c r="P10" s="42">
        <f t="shared" si="5"/>
        <v>0</v>
      </c>
      <c r="Q10" s="33">
        <f t="shared" si="6"/>
        <v>0</v>
      </c>
      <c r="R10" s="33">
        <f t="shared" si="7"/>
        <v>0</v>
      </c>
      <c r="S10" s="33">
        <f t="shared" si="8"/>
        <v>0</v>
      </c>
      <c r="T10" s="21">
        <f t="shared" si="9"/>
        <v>0</v>
      </c>
      <c r="V10" s="211">
        <v>9</v>
      </c>
      <c r="W10" s="209" t="s">
        <v>96</v>
      </c>
      <c r="X10" s="210" t="s">
        <v>98</v>
      </c>
      <c r="AE10" s="44"/>
    </row>
    <row r="11" spans="1:31" s="39" customFormat="1" ht="18.75" customHeight="1" x14ac:dyDescent="0.25">
      <c r="A11" s="85" t="s">
        <v>17</v>
      </c>
      <c r="B11" s="54"/>
      <c r="C11" s="65"/>
      <c r="D11" s="66"/>
      <c r="E11" s="65"/>
      <c r="F11" s="65"/>
      <c r="G11" s="56" t="str">
        <f t="shared" si="0"/>
        <v>Erreur</v>
      </c>
      <c r="H11" s="68"/>
      <c r="I11" s="65"/>
      <c r="J11" s="65"/>
      <c r="K11" s="65"/>
      <c r="L11" s="72" t="str">
        <f t="shared" si="1"/>
        <v>Erreur</v>
      </c>
      <c r="M11" s="33">
        <f t="shared" si="2"/>
        <v>0</v>
      </c>
      <c r="N11" s="33">
        <f t="shared" si="3"/>
        <v>0</v>
      </c>
      <c r="O11" s="33">
        <f t="shared" si="4"/>
        <v>0</v>
      </c>
      <c r="P11" s="42">
        <f t="shared" si="5"/>
        <v>0</v>
      </c>
      <c r="Q11" s="33">
        <f t="shared" si="6"/>
        <v>0</v>
      </c>
      <c r="R11" s="33">
        <f t="shared" si="7"/>
        <v>0</v>
      </c>
      <c r="S11" s="33">
        <f t="shared" si="8"/>
        <v>0</v>
      </c>
      <c r="T11" s="21">
        <f t="shared" si="9"/>
        <v>0</v>
      </c>
      <c r="V11" s="211">
        <v>10</v>
      </c>
      <c r="W11" s="209" t="s">
        <v>96</v>
      </c>
      <c r="X11" s="210" t="s">
        <v>98</v>
      </c>
      <c r="AE11" s="44"/>
    </row>
    <row r="12" spans="1:31" s="39" customFormat="1" ht="18.75" customHeight="1" x14ac:dyDescent="0.25">
      <c r="A12" s="85" t="s">
        <v>18</v>
      </c>
      <c r="B12" s="54"/>
      <c r="C12" s="65"/>
      <c r="D12" s="65"/>
      <c r="E12" s="65"/>
      <c r="F12" s="65"/>
      <c r="G12" s="56" t="str">
        <f t="shared" si="0"/>
        <v>Erreur</v>
      </c>
      <c r="H12" s="68"/>
      <c r="I12" s="65"/>
      <c r="J12" s="65"/>
      <c r="K12" s="65"/>
      <c r="L12" s="72" t="str">
        <f t="shared" si="1"/>
        <v>Erreur</v>
      </c>
      <c r="M12" s="33">
        <f t="shared" si="2"/>
        <v>0</v>
      </c>
      <c r="N12" s="33">
        <f t="shared" si="3"/>
        <v>0</v>
      </c>
      <c r="O12" s="33">
        <f t="shared" si="4"/>
        <v>0</v>
      </c>
      <c r="P12" s="42">
        <f t="shared" si="5"/>
        <v>0</v>
      </c>
      <c r="Q12" s="33">
        <f t="shared" si="6"/>
        <v>0</v>
      </c>
      <c r="R12" s="33">
        <f t="shared" si="7"/>
        <v>0</v>
      </c>
      <c r="S12" s="33">
        <f t="shared" si="8"/>
        <v>0</v>
      </c>
      <c r="T12" s="21">
        <f t="shared" si="9"/>
        <v>0</v>
      </c>
      <c r="V12" s="211">
        <v>11</v>
      </c>
      <c r="W12" s="209" t="s">
        <v>96</v>
      </c>
      <c r="X12" s="210" t="s">
        <v>98</v>
      </c>
      <c r="AE12" s="44"/>
    </row>
    <row r="13" spans="1:31" s="39" customFormat="1" ht="18.75" customHeight="1" x14ac:dyDescent="0.25">
      <c r="A13" s="85" t="s">
        <v>19</v>
      </c>
      <c r="B13" s="54"/>
      <c r="C13" s="65"/>
      <c r="D13" s="65"/>
      <c r="E13" s="65"/>
      <c r="F13" s="65"/>
      <c r="G13" s="56" t="str">
        <f t="shared" si="0"/>
        <v>Erreur</v>
      </c>
      <c r="H13" s="68"/>
      <c r="I13" s="65"/>
      <c r="J13" s="65"/>
      <c r="K13" s="65"/>
      <c r="L13" s="72" t="str">
        <f t="shared" si="1"/>
        <v>Erreur</v>
      </c>
      <c r="M13" s="33">
        <f t="shared" si="2"/>
        <v>0</v>
      </c>
      <c r="N13" s="33">
        <f t="shared" si="3"/>
        <v>0</v>
      </c>
      <c r="O13" s="33">
        <f t="shared" si="4"/>
        <v>0</v>
      </c>
      <c r="P13" s="42">
        <f t="shared" si="5"/>
        <v>0</v>
      </c>
      <c r="Q13" s="33">
        <f t="shared" si="6"/>
        <v>0</v>
      </c>
      <c r="R13" s="33">
        <f t="shared" si="7"/>
        <v>0</v>
      </c>
      <c r="S13" s="33">
        <f t="shared" si="8"/>
        <v>0</v>
      </c>
      <c r="T13" s="21">
        <f t="shared" si="9"/>
        <v>0</v>
      </c>
      <c r="V13" s="211">
        <v>12</v>
      </c>
      <c r="W13" s="209" t="s">
        <v>96</v>
      </c>
      <c r="X13" s="210" t="s">
        <v>98</v>
      </c>
      <c r="AE13" s="44"/>
    </row>
    <row r="14" spans="1:31" s="39" customFormat="1" ht="18.75" customHeight="1" x14ac:dyDescent="0.25">
      <c r="A14" s="85" t="s">
        <v>20</v>
      </c>
      <c r="B14" s="54"/>
      <c r="C14" s="65"/>
      <c r="D14" s="65"/>
      <c r="E14" s="65"/>
      <c r="F14" s="65"/>
      <c r="G14" s="56" t="str">
        <f t="shared" si="0"/>
        <v>Erreur</v>
      </c>
      <c r="H14" s="68"/>
      <c r="I14" s="65"/>
      <c r="J14" s="65"/>
      <c r="K14" s="65"/>
      <c r="L14" s="72" t="str">
        <f t="shared" si="1"/>
        <v>Erreur</v>
      </c>
      <c r="M14" s="33">
        <f t="shared" si="2"/>
        <v>0</v>
      </c>
      <c r="N14" s="33">
        <f t="shared" si="3"/>
        <v>0</v>
      </c>
      <c r="O14" s="33">
        <f t="shared" si="4"/>
        <v>0</v>
      </c>
      <c r="P14" s="42">
        <f t="shared" si="5"/>
        <v>0</v>
      </c>
      <c r="Q14" s="33">
        <f t="shared" si="6"/>
        <v>0</v>
      </c>
      <c r="R14" s="33">
        <f t="shared" si="7"/>
        <v>0</v>
      </c>
      <c r="S14" s="33">
        <f t="shared" si="8"/>
        <v>0</v>
      </c>
      <c r="T14" s="21">
        <f t="shared" si="9"/>
        <v>0</v>
      </c>
      <c r="V14" s="211">
        <v>13</v>
      </c>
      <c r="W14" s="209" t="s">
        <v>96</v>
      </c>
      <c r="X14" s="210" t="s">
        <v>98</v>
      </c>
      <c r="AE14" s="44"/>
    </row>
    <row r="15" spans="1:31" s="39" customFormat="1" ht="18.75" customHeight="1" x14ac:dyDescent="0.25">
      <c r="A15" s="85" t="s">
        <v>21</v>
      </c>
      <c r="B15" s="54"/>
      <c r="C15" s="67"/>
      <c r="D15" s="65"/>
      <c r="E15" s="65"/>
      <c r="F15" s="65"/>
      <c r="G15" s="56" t="str">
        <f t="shared" si="0"/>
        <v>Erreur</v>
      </c>
      <c r="H15" s="68"/>
      <c r="I15" s="65"/>
      <c r="J15" s="65"/>
      <c r="K15" s="65"/>
      <c r="L15" s="72" t="str">
        <f t="shared" si="1"/>
        <v>Erreur</v>
      </c>
      <c r="M15" s="33">
        <f t="shared" si="2"/>
        <v>0</v>
      </c>
      <c r="N15" s="33">
        <f t="shared" si="3"/>
        <v>0</v>
      </c>
      <c r="O15" s="33">
        <f t="shared" si="4"/>
        <v>0</v>
      </c>
      <c r="P15" s="42">
        <f t="shared" si="5"/>
        <v>0</v>
      </c>
      <c r="Q15" s="33">
        <f t="shared" si="6"/>
        <v>0</v>
      </c>
      <c r="R15" s="33">
        <f t="shared" si="7"/>
        <v>0</v>
      </c>
      <c r="S15" s="33">
        <f t="shared" si="8"/>
        <v>0</v>
      </c>
      <c r="T15" s="21">
        <f t="shared" si="9"/>
        <v>0</v>
      </c>
      <c r="V15" s="211">
        <v>14</v>
      </c>
      <c r="W15" s="209" t="s">
        <v>96</v>
      </c>
      <c r="X15" s="210" t="s">
        <v>98</v>
      </c>
      <c r="AE15" s="44"/>
    </row>
    <row r="16" spans="1:31" s="39" customFormat="1" ht="18.75" customHeight="1" x14ac:dyDescent="0.25">
      <c r="A16" s="85" t="s">
        <v>22</v>
      </c>
      <c r="B16" s="54"/>
      <c r="C16" s="65"/>
      <c r="D16" s="65"/>
      <c r="E16" s="65"/>
      <c r="F16" s="65"/>
      <c r="G16" s="56" t="str">
        <f t="shared" si="0"/>
        <v>Erreur</v>
      </c>
      <c r="H16" s="68"/>
      <c r="I16" s="65"/>
      <c r="J16" s="65"/>
      <c r="K16" s="65"/>
      <c r="L16" s="72" t="str">
        <f t="shared" si="1"/>
        <v>Erreur</v>
      </c>
      <c r="M16" s="33">
        <f t="shared" si="2"/>
        <v>0</v>
      </c>
      <c r="N16" s="33">
        <f t="shared" si="3"/>
        <v>0</v>
      </c>
      <c r="O16" s="33">
        <f t="shared" si="4"/>
        <v>0</v>
      </c>
      <c r="P16" s="42">
        <f t="shared" si="5"/>
        <v>0</v>
      </c>
      <c r="Q16" s="33">
        <f t="shared" si="6"/>
        <v>0</v>
      </c>
      <c r="R16" s="33">
        <f t="shared" si="7"/>
        <v>0</v>
      </c>
      <c r="S16" s="33">
        <f t="shared" si="8"/>
        <v>0</v>
      </c>
      <c r="T16" s="21">
        <f t="shared" si="9"/>
        <v>0</v>
      </c>
      <c r="V16" s="211">
        <v>15</v>
      </c>
      <c r="W16" s="209" t="s">
        <v>97</v>
      </c>
      <c r="X16" s="210" t="s">
        <v>99</v>
      </c>
      <c r="AE16" s="44"/>
    </row>
    <row r="17" spans="1:31" s="39" customFormat="1" x14ac:dyDescent="0.25">
      <c r="A17" s="71"/>
      <c r="B17" s="54"/>
      <c r="C17" s="54"/>
      <c r="D17" s="55"/>
      <c r="E17" s="55"/>
      <c r="F17" s="55"/>
      <c r="G17" s="52"/>
      <c r="H17" s="52"/>
      <c r="I17" s="55"/>
      <c r="J17" s="57"/>
      <c r="K17" s="55"/>
      <c r="L17" s="70"/>
      <c r="V17" s="211">
        <v>16</v>
      </c>
      <c r="W17" s="209" t="s">
        <v>97</v>
      </c>
      <c r="X17" s="210" t="s">
        <v>99</v>
      </c>
      <c r="AE17" s="44"/>
    </row>
    <row r="18" spans="1:31" s="39" customFormat="1" ht="15.75" customHeight="1" x14ac:dyDescent="0.25">
      <c r="A18" s="222" t="s">
        <v>108</v>
      </c>
      <c r="B18" s="54"/>
      <c r="C18" s="54"/>
      <c r="D18" s="55"/>
      <c r="E18" s="55"/>
      <c r="F18" s="63">
        <f>SUM(P8:P16)</f>
        <v>0</v>
      </c>
      <c r="G18" s="55"/>
      <c r="H18" s="52"/>
      <c r="I18" s="55"/>
      <c r="J18" s="55"/>
      <c r="K18" s="63">
        <f>SUM(T8:T16)</f>
        <v>0</v>
      </c>
      <c r="L18" s="70"/>
      <c r="Q18" s="154"/>
      <c r="R18" s="60"/>
      <c r="S18" s="60"/>
      <c r="V18" s="211">
        <v>17</v>
      </c>
      <c r="W18" s="209" t="s">
        <v>97</v>
      </c>
      <c r="X18" s="210" t="s">
        <v>99</v>
      </c>
      <c r="AE18" s="44"/>
    </row>
    <row r="19" spans="1:31" s="39" customFormat="1" x14ac:dyDescent="0.25">
      <c r="A19" s="71"/>
      <c r="B19" s="54"/>
      <c r="C19" s="54"/>
      <c r="D19" s="52"/>
      <c r="E19" s="52"/>
      <c r="F19" s="52"/>
      <c r="G19" s="52"/>
      <c r="H19" s="52"/>
      <c r="I19" s="52"/>
      <c r="J19" s="52"/>
      <c r="K19" s="52"/>
      <c r="L19" s="70"/>
      <c r="M19" s="96" t="s">
        <v>26</v>
      </c>
      <c r="N19" s="96"/>
      <c r="O19" s="97"/>
      <c r="P19" s="98" t="s">
        <v>71</v>
      </c>
      <c r="Q19" s="103"/>
      <c r="R19" s="60"/>
      <c r="S19" s="60"/>
      <c r="U19" s="41"/>
      <c r="V19" s="211">
        <v>18</v>
      </c>
      <c r="W19" s="209" t="s">
        <v>97</v>
      </c>
      <c r="X19" s="210" t="s">
        <v>99</v>
      </c>
      <c r="AE19" s="44"/>
    </row>
    <row r="20" spans="1:31" s="39" customFormat="1" ht="12" customHeight="1" x14ac:dyDescent="0.25">
      <c r="A20" s="73"/>
      <c r="B20" s="52"/>
      <c r="C20" s="52"/>
      <c r="D20" s="52"/>
      <c r="E20" s="58"/>
      <c r="F20" s="52"/>
      <c r="G20" s="52"/>
      <c r="H20" s="52"/>
      <c r="I20" s="52"/>
      <c r="J20" s="52"/>
      <c r="K20" s="52"/>
      <c r="L20" s="70"/>
      <c r="M20" s="95" t="s">
        <v>12</v>
      </c>
      <c r="N20" s="95"/>
      <c r="O20" s="99"/>
      <c r="P20" s="100" t="s">
        <v>81</v>
      </c>
      <c r="Q20" s="154"/>
      <c r="R20" s="60"/>
      <c r="S20" s="60"/>
      <c r="U20" s="41"/>
      <c r="V20" s="211">
        <v>19</v>
      </c>
      <c r="W20" s="209" t="s">
        <v>97</v>
      </c>
      <c r="X20" s="210" t="s">
        <v>99</v>
      </c>
      <c r="AE20" s="44"/>
    </row>
    <row r="21" spans="1:31" s="39" customFormat="1" ht="36" customHeight="1" x14ac:dyDescent="0.25">
      <c r="A21" s="86"/>
      <c r="B21" s="74"/>
      <c r="C21" s="74"/>
      <c r="D21" s="74"/>
      <c r="E21" s="75"/>
      <c r="F21" s="74"/>
      <c r="G21" s="74"/>
      <c r="H21" s="74"/>
      <c r="I21" s="74"/>
      <c r="J21" s="74"/>
      <c r="K21" s="74"/>
      <c r="L21" s="76"/>
      <c r="M21" s="94" t="s">
        <v>13</v>
      </c>
      <c r="N21" s="94"/>
      <c r="O21" s="101"/>
      <c r="P21" s="102" t="s">
        <v>82</v>
      </c>
      <c r="Q21" s="154"/>
      <c r="R21" s="60"/>
      <c r="S21" s="60"/>
      <c r="U21" s="41"/>
      <c r="V21" s="211">
        <v>20</v>
      </c>
      <c r="W21" s="209" t="s">
        <v>97</v>
      </c>
      <c r="X21" s="210" t="s">
        <v>99</v>
      </c>
      <c r="AE21" s="44"/>
    </row>
    <row r="22" spans="1:31" s="61" customFormat="1" ht="11.25" customHeight="1" x14ac:dyDescent="0.25">
      <c r="A22" s="59"/>
      <c r="B22" s="60"/>
      <c r="C22" s="60"/>
      <c r="D22" s="60"/>
      <c r="E22" s="49"/>
      <c r="F22" s="60"/>
      <c r="G22" s="60"/>
      <c r="H22" s="60"/>
      <c r="I22" s="60"/>
      <c r="J22" s="60"/>
      <c r="K22" s="60"/>
      <c r="L22" s="60"/>
      <c r="M22" s="150"/>
      <c r="N22" s="150"/>
      <c r="O22" s="151"/>
      <c r="P22" s="152"/>
      <c r="Q22" s="154"/>
      <c r="R22" s="60"/>
      <c r="S22" s="60"/>
      <c r="U22" s="62"/>
      <c r="V22" s="211">
        <v>21</v>
      </c>
      <c r="W22" s="209" t="s">
        <v>97</v>
      </c>
      <c r="X22" s="210" t="s">
        <v>99</v>
      </c>
      <c r="AE22" s="60"/>
    </row>
    <row r="23" spans="1:31" s="39" customFormat="1" ht="39" customHeight="1" x14ac:dyDescent="0.25">
      <c r="A23" s="185"/>
      <c r="E23" s="40"/>
      <c r="M23" s="105"/>
      <c r="N23" s="105"/>
      <c r="O23" s="106"/>
      <c r="P23" s="153"/>
      <c r="Q23" s="154"/>
      <c r="R23" s="60"/>
      <c r="S23" s="60"/>
      <c r="U23" s="41"/>
      <c r="V23" s="211">
        <v>22</v>
      </c>
      <c r="W23" s="209" t="s">
        <v>97</v>
      </c>
      <c r="X23" s="210" t="s">
        <v>99</v>
      </c>
      <c r="AE23" s="44"/>
    </row>
    <row r="24" spans="1:31" s="4" customFormat="1" ht="12" customHeight="1" x14ac:dyDescent="0.25">
      <c r="A24" s="22"/>
      <c r="E24" s="5"/>
      <c r="U24" s="13"/>
      <c r="V24" s="212">
        <v>23</v>
      </c>
      <c r="W24" s="209" t="s">
        <v>97</v>
      </c>
      <c r="X24" s="210" t="s">
        <v>99</v>
      </c>
      <c r="AE24" s="48"/>
    </row>
    <row r="25" spans="1:31" s="4" customFormat="1" ht="18" customHeight="1" x14ac:dyDescent="0.25">
      <c r="A25" s="22"/>
      <c r="B25" s="6"/>
      <c r="E25" s="5"/>
      <c r="L25" s="129"/>
      <c r="R25" s="48"/>
      <c r="S25" s="48"/>
      <c r="T25" s="107"/>
      <c r="U25" s="107"/>
      <c r="V25" s="212">
        <v>24</v>
      </c>
      <c r="W25" s="209" t="s">
        <v>97</v>
      </c>
      <c r="X25" s="210" t="s">
        <v>99</v>
      </c>
      <c r="AE25" s="48"/>
    </row>
    <row r="26" spans="1:31" ht="18" customHeight="1" x14ac:dyDescent="0.2">
      <c r="Q26" s="108"/>
      <c r="R26" s="106"/>
      <c r="S26" s="106"/>
      <c r="T26" s="105"/>
      <c r="U26" s="105"/>
      <c r="V26" s="213">
        <v>25</v>
      </c>
      <c r="W26" s="209" t="s">
        <v>97</v>
      </c>
      <c r="X26" s="210" t="s">
        <v>99</v>
      </c>
      <c r="Y26" s="39"/>
    </row>
    <row r="27" spans="1:31" ht="18" customHeight="1" x14ac:dyDescent="0.2">
      <c r="Q27" s="108"/>
      <c r="R27" s="106"/>
      <c r="S27" s="106"/>
      <c r="T27" s="105"/>
      <c r="U27" s="105"/>
      <c r="V27" s="213">
        <v>26</v>
      </c>
      <c r="W27" s="209" t="s">
        <v>97</v>
      </c>
      <c r="X27" s="210" t="s">
        <v>99</v>
      </c>
      <c r="Y27" s="39"/>
    </row>
    <row r="28" spans="1:31" ht="18" customHeight="1" x14ac:dyDescent="0.2">
      <c r="Q28" s="108"/>
      <c r="R28" s="106"/>
      <c r="S28" s="106"/>
      <c r="T28" s="105"/>
      <c r="U28" s="105"/>
      <c r="V28" s="213">
        <v>27</v>
      </c>
      <c r="W28" s="209" t="s">
        <v>97</v>
      </c>
      <c r="X28" s="210" t="s">
        <v>99</v>
      </c>
      <c r="Y28" s="39"/>
    </row>
    <row r="29" spans="1:31" ht="18" customHeight="1" x14ac:dyDescent="0.2">
      <c r="Q29" s="108"/>
      <c r="R29" s="106"/>
      <c r="S29" s="106"/>
      <c r="T29" s="105"/>
      <c r="U29" s="105"/>
      <c r="V29" s="213">
        <v>28</v>
      </c>
      <c r="W29" s="209" t="s">
        <v>97</v>
      </c>
      <c r="X29" s="210" t="s">
        <v>99</v>
      </c>
      <c r="Y29" s="39"/>
    </row>
    <row r="30" spans="1:31" ht="18" customHeight="1" x14ac:dyDescent="0.2">
      <c r="Q30" s="108"/>
      <c r="R30" s="106"/>
      <c r="S30" s="106"/>
      <c r="T30" s="105"/>
      <c r="U30" s="105"/>
      <c r="V30" s="213">
        <v>29</v>
      </c>
      <c r="W30" s="209" t="s">
        <v>97</v>
      </c>
      <c r="X30" s="210" t="s">
        <v>99</v>
      </c>
      <c r="Y30" s="39"/>
    </row>
    <row r="31" spans="1:31" x14ac:dyDescent="0.2">
      <c r="U31" s="50"/>
      <c r="V31" s="213">
        <v>30</v>
      </c>
      <c r="W31" s="209" t="s">
        <v>97</v>
      </c>
      <c r="X31" s="210" t="s">
        <v>99</v>
      </c>
    </row>
    <row r="32" spans="1:31" x14ac:dyDescent="0.2">
      <c r="U32" s="50"/>
      <c r="V32" s="213">
        <v>31</v>
      </c>
      <c r="W32" s="209" t="s">
        <v>97</v>
      </c>
      <c r="X32" s="210" t="s">
        <v>99</v>
      </c>
    </row>
    <row r="33" spans="21:24" x14ac:dyDescent="0.2">
      <c r="U33" s="78"/>
      <c r="V33" s="213">
        <v>32</v>
      </c>
      <c r="W33" s="209" t="s">
        <v>97</v>
      </c>
      <c r="X33" s="210" t="s">
        <v>99</v>
      </c>
    </row>
    <row r="34" spans="21:24" ht="15.75" x14ac:dyDescent="0.2">
      <c r="U34" s="23"/>
      <c r="V34" s="213">
        <v>33</v>
      </c>
      <c r="W34" s="209" t="s">
        <v>97</v>
      </c>
      <c r="X34" s="210" t="s">
        <v>99</v>
      </c>
    </row>
    <row r="35" spans="21:24" x14ac:dyDescent="0.2">
      <c r="V35" s="213">
        <v>34</v>
      </c>
      <c r="W35" s="209" t="s">
        <v>97</v>
      </c>
      <c r="X35" s="210" t="s">
        <v>99</v>
      </c>
    </row>
    <row r="36" spans="21:24" x14ac:dyDescent="0.2">
      <c r="V36" s="213">
        <v>35</v>
      </c>
      <c r="W36" s="209" t="s">
        <v>97</v>
      </c>
      <c r="X36" s="210" t="s">
        <v>99</v>
      </c>
    </row>
    <row r="37" spans="21:24" x14ac:dyDescent="0.2">
      <c r="V37" s="213">
        <v>36</v>
      </c>
      <c r="W37" s="209" t="s">
        <v>97</v>
      </c>
      <c r="X37" s="210" t="s">
        <v>99</v>
      </c>
    </row>
    <row r="38" spans="21:24" x14ac:dyDescent="0.2">
      <c r="V38" s="213">
        <v>37</v>
      </c>
      <c r="W38" s="209" t="s">
        <v>97</v>
      </c>
      <c r="X38" s="210" t="s">
        <v>99</v>
      </c>
    </row>
    <row r="39" spans="21:24" x14ac:dyDescent="0.2">
      <c r="V39" s="213">
        <v>38</v>
      </c>
      <c r="W39" s="209" t="s">
        <v>97</v>
      </c>
      <c r="X39" s="210" t="s">
        <v>99</v>
      </c>
    </row>
    <row r="40" spans="21:24" x14ac:dyDescent="0.2">
      <c r="V40" s="213">
        <v>39</v>
      </c>
      <c r="W40" s="209" t="s">
        <v>97</v>
      </c>
      <c r="X40" s="210" t="s">
        <v>99</v>
      </c>
    </row>
    <row r="41" spans="21:24" x14ac:dyDescent="0.2">
      <c r="V41" s="213">
        <v>40</v>
      </c>
      <c r="W41" s="209" t="s">
        <v>97</v>
      </c>
      <c r="X41" s="210" t="s">
        <v>99</v>
      </c>
    </row>
    <row r="42" spans="21:24" x14ac:dyDescent="0.2">
      <c r="V42" s="213">
        <v>41</v>
      </c>
      <c r="W42" s="209" t="s">
        <v>97</v>
      </c>
      <c r="X42" s="210" t="s">
        <v>99</v>
      </c>
    </row>
    <row r="43" spans="21:24" x14ac:dyDescent="0.2">
      <c r="V43" s="213">
        <v>42</v>
      </c>
      <c r="W43" s="209" t="s">
        <v>97</v>
      </c>
      <c r="X43" s="210" t="s">
        <v>99</v>
      </c>
    </row>
    <row r="44" spans="21:24" x14ac:dyDescent="0.2">
      <c r="V44" s="213">
        <v>43</v>
      </c>
      <c r="W44" s="209" t="s">
        <v>97</v>
      </c>
      <c r="X44" s="210" t="s">
        <v>99</v>
      </c>
    </row>
    <row r="45" spans="21:24" x14ac:dyDescent="0.2">
      <c r="V45" s="213">
        <v>44</v>
      </c>
      <c r="W45" s="209" t="s">
        <v>97</v>
      </c>
      <c r="X45" s="210" t="s">
        <v>99</v>
      </c>
    </row>
    <row r="46" spans="21:24" x14ac:dyDescent="0.2">
      <c r="V46" s="213">
        <v>45</v>
      </c>
      <c r="W46" s="209" t="s">
        <v>97</v>
      </c>
      <c r="X46" s="210" t="s">
        <v>99</v>
      </c>
    </row>
  </sheetData>
  <sheetProtection password="D41F" sheet="1" objects="1" scenarios="1" selectLockedCells="1"/>
  <mergeCells count="5">
    <mergeCell ref="A1:L1"/>
    <mergeCell ref="C6:F6"/>
    <mergeCell ref="H6:K6"/>
    <mergeCell ref="A4:L4"/>
    <mergeCell ref="A2:L2"/>
  </mergeCells>
  <conditionalFormatting sqref="L8:L16 G8:H16">
    <cfRule type="containsText" dxfId="19" priority="7" operator="containsText" text="Erreur">
      <formula>NOT(ISERROR(SEARCH("Erreur",G8)))</formula>
    </cfRule>
  </conditionalFormatting>
  <conditionalFormatting sqref="A23">
    <cfRule type="expression" dxfId="18" priority="4">
      <formula>$A$23="6 à 12 heures"</formula>
    </cfRule>
    <cfRule type="expression" dxfId="17" priority="5">
      <formula>$A$23="2 À 6 heures"</formula>
    </cfRule>
    <cfRule type="expression" dxfId="16" priority="6">
      <formula>$A$23="SOUTIEN"</formula>
    </cfRule>
  </conditionalFormatting>
  <conditionalFormatting sqref="G8:G16 L8:L16">
    <cfRule type="containsText" dxfId="15" priority="1" operator="containsText" text="OK">
      <formula>NOT(ISERROR(SEARCH("OK",G8)))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>
    <oddHeader>&amp;L&amp;G&amp;C&amp;"-,Gras"&amp;18&amp;K07+000PROGRAMME SPÉCIALISÉ DI-TSA-DM-DL 0-6 ANS</oddHeader>
    <oddFooter>&amp;L&amp;9Direction des programmes déficiences&amp;CODIS 4 ANS</oddFooter>
  </headerFooter>
  <colBreaks count="1" manualBreakCount="1">
    <brk id="12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1B5A2"/>
  </sheetPr>
  <dimension ref="A1:P84"/>
  <sheetViews>
    <sheetView showGridLines="0" showRowColHeaders="0" showRuler="0" view="pageLayout" zoomScale="110" zoomScaleNormal="130" zoomScaleSheetLayoutView="90" zoomScalePageLayoutView="110" workbookViewId="0">
      <selection activeCell="C8" sqref="C8"/>
    </sheetView>
  </sheetViews>
  <sheetFormatPr baseColWidth="10" defaultColWidth="11.42578125" defaultRowHeight="12.75" x14ac:dyDescent="0.2"/>
  <cols>
    <col min="1" max="1" width="81.140625" style="19" customWidth="1"/>
    <col min="2" max="2" width="2.7109375" style="19" customWidth="1"/>
    <col min="3" max="4" width="8.140625" style="1" customWidth="1"/>
    <col min="5" max="5" width="8.7109375" style="1" customWidth="1"/>
    <col min="6" max="6" width="6.5703125" style="1" hidden="1" customWidth="1"/>
    <col min="7" max="7" width="6.7109375" style="1" hidden="1" customWidth="1"/>
    <col min="8" max="8" width="14" style="1" hidden="1" customWidth="1"/>
    <col min="9" max="9" width="13.42578125" style="14" hidden="1" customWidth="1"/>
    <col min="10" max="10" width="13.42578125" style="24" hidden="1" customWidth="1"/>
    <col min="11" max="11" width="5.7109375" style="166" hidden="1" customWidth="1"/>
    <col min="12" max="12" width="17.7109375" style="25" hidden="1" customWidth="1"/>
    <col min="13" max="13" width="17.7109375" style="1" customWidth="1"/>
    <col min="14" max="14" width="31" style="1" customWidth="1"/>
    <col min="15" max="15" width="45.28515625" style="1" customWidth="1"/>
    <col min="16" max="16384" width="11.42578125" style="1"/>
  </cols>
  <sheetData>
    <row r="1" spans="1:15" ht="41.25" customHeight="1" x14ac:dyDescent="0.2">
      <c r="A1" s="270" t="s">
        <v>46</v>
      </c>
      <c r="B1" s="271"/>
      <c r="C1" s="271"/>
      <c r="D1" s="271"/>
      <c r="E1" s="272"/>
      <c r="F1" s="26"/>
      <c r="G1" s="26"/>
      <c r="H1" s="26"/>
      <c r="I1" s="26"/>
      <c r="J1" s="214">
        <v>0</v>
      </c>
      <c r="K1" s="215">
        <v>1</v>
      </c>
      <c r="L1" s="216" t="s">
        <v>83</v>
      </c>
    </row>
    <row r="2" spans="1:15" ht="19.5" customHeight="1" x14ac:dyDescent="0.2">
      <c r="A2" s="264" t="s">
        <v>55</v>
      </c>
      <c r="B2" s="265"/>
      <c r="C2" s="265"/>
      <c r="D2" s="265"/>
      <c r="E2" s="266"/>
      <c r="F2" s="26"/>
      <c r="G2" s="26"/>
      <c r="H2" s="26"/>
      <c r="I2" s="26"/>
      <c r="J2" s="214">
        <v>1</v>
      </c>
      <c r="K2" s="215">
        <v>1</v>
      </c>
      <c r="L2" s="216" t="s">
        <v>83</v>
      </c>
    </row>
    <row r="3" spans="1:15" s="80" customFormat="1" ht="6.75" customHeight="1" x14ac:dyDescent="0.2">
      <c r="A3" s="87"/>
      <c r="B3" s="88"/>
      <c r="C3" s="88"/>
      <c r="D3" s="88"/>
      <c r="E3" s="89"/>
      <c r="F3" s="79"/>
      <c r="G3" s="79"/>
      <c r="H3" s="79"/>
      <c r="I3" s="79"/>
      <c r="J3" s="214">
        <v>2</v>
      </c>
      <c r="K3" s="215">
        <v>1</v>
      </c>
      <c r="L3" s="216" t="s">
        <v>83</v>
      </c>
    </row>
    <row r="4" spans="1:15" ht="23.25" customHeight="1" x14ac:dyDescent="0.2">
      <c r="A4" s="267" t="s">
        <v>113</v>
      </c>
      <c r="B4" s="268"/>
      <c r="C4" s="268"/>
      <c r="D4" s="268"/>
      <c r="E4" s="269"/>
      <c r="F4" s="31" t="s">
        <v>40</v>
      </c>
      <c r="G4" s="26"/>
      <c r="H4" s="26"/>
      <c r="I4" s="26"/>
      <c r="J4" s="214">
        <v>3</v>
      </c>
      <c r="K4" s="215">
        <v>1</v>
      </c>
      <c r="L4" s="216" t="s">
        <v>83</v>
      </c>
    </row>
    <row r="5" spans="1:15" ht="4.5" customHeight="1" x14ac:dyDescent="0.2">
      <c r="A5" s="91"/>
      <c r="B5" s="92"/>
      <c r="C5" s="92"/>
      <c r="D5" s="92"/>
      <c r="E5" s="90"/>
      <c r="F5" s="26"/>
      <c r="G5" s="26"/>
      <c r="H5" s="26"/>
      <c r="I5" s="26"/>
      <c r="J5" s="214">
        <v>4</v>
      </c>
      <c r="K5" s="215">
        <v>1</v>
      </c>
      <c r="L5" s="216" t="s">
        <v>83</v>
      </c>
    </row>
    <row r="6" spans="1:15" s="24" customFormat="1" ht="26.25" customHeight="1" x14ac:dyDescent="0.25">
      <c r="A6" s="130" t="s">
        <v>54</v>
      </c>
      <c r="B6" s="131"/>
      <c r="C6" s="132" t="s">
        <v>38</v>
      </c>
      <c r="D6" s="132" t="s">
        <v>39</v>
      </c>
      <c r="E6" s="133"/>
      <c r="G6" s="31" t="s">
        <v>41</v>
      </c>
      <c r="I6" s="25"/>
      <c r="J6" s="214">
        <v>5</v>
      </c>
      <c r="K6" s="215">
        <v>1</v>
      </c>
      <c r="L6" s="216" t="s">
        <v>83</v>
      </c>
    </row>
    <row r="7" spans="1:15" ht="4.5" customHeight="1" x14ac:dyDescent="0.2">
      <c r="A7" s="134"/>
      <c r="B7" s="135"/>
      <c r="C7" s="136"/>
      <c r="D7" s="136"/>
      <c r="E7" s="137"/>
      <c r="I7" s="15"/>
      <c r="J7" s="214">
        <v>6</v>
      </c>
      <c r="K7" s="215">
        <v>3</v>
      </c>
      <c r="L7" s="216" t="s">
        <v>84</v>
      </c>
    </row>
    <row r="8" spans="1:15" ht="25.5" x14ac:dyDescent="0.2">
      <c r="A8" s="138" t="s">
        <v>27</v>
      </c>
      <c r="B8" s="139"/>
      <c r="C8" s="93"/>
      <c r="D8" s="93"/>
      <c r="E8" s="149" t="str">
        <f t="shared" ref="E8:E16" si="0">IF(COUNTA(C8:D8)=1,"OK","Erreur")</f>
        <v>Erreur</v>
      </c>
      <c r="F8" s="30">
        <v>3</v>
      </c>
      <c r="G8" s="25">
        <f t="shared" ref="G8:G22" si="1">COUNTA(D8)*F8</f>
        <v>0</v>
      </c>
      <c r="I8" s="1"/>
      <c r="J8" s="214">
        <v>7</v>
      </c>
      <c r="K8" s="215">
        <v>3</v>
      </c>
      <c r="L8" s="216" t="s">
        <v>84</v>
      </c>
      <c r="M8" s="25"/>
      <c r="N8" s="25"/>
      <c r="O8" s="25"/>
    </row>
    <row r="9" spans="1:15" ht="25.5" x14ac:dyDescent="0.2">
      <c r="A9" s="138" t="s">
        <v>29</v>
      </c>
      <c r="B9" s="139"/>
      <c r="C9" s="93"/>
      <c r="D9" s="93"/>
      <c r="E9" s="149" t="str">
        <f t="shared" si="0"/>
        <v>Erreur</v>
      </c>
      <c r="F9" s="30">
        <v>3</v>
      </c>
      <c r="G9" s="25">
        <f t="shared" si="1"/>
        <v>0</v>
      </c>
      <c r="I9" s="1"/>
      <c r="J9" s="217">
        <v>8</v>
      </c>
      <c r="K9" s="215">
        <v>3</v>
      </c>
      <c r="L9" s="216" t="s">
        <v>84</v>
      </c>
      <c r="N9" s="29"/>
      <c r="O9" s="25"/>
    </row>
    <row r="10" spans="1:15" ht="15" customHeight="1" x14ac:dyDescent="0.2">
      <c r="A10" s="138" t="s">
        <v>28</v>
      </c>
      <c r="B10" s="139"/>
      <c r="C10" s="93"/>
      <c r="D10" s="93"/>
      <c r="E10" s="149" t="str">
        <f t="shared" si="0"/>
        <v>Erreur</v>
      </c>
      <c r="F10" s="30">
        <v>3</v>
      </c>
      <c r="G10" s="25">
        <f t="shared" si="1"/>
        <v>0</v>
      </c>
      <c r="I10" s="1"/>
      <c r="J10" s="217">
        <v>9</v>
      </c>
      <c r="K10" s="215">
        <v>3</v>
      </c>
      <c r="L10" s="216" t="s">
        <v>84</v>
      </c>
      <c r="N10" s="29"/>
      <c r="O10" s="25"/>
    </row>
    <row r="11" spans="1:15" ht="15" customHeight="1" x14ac:dyDescent="0.2">
      <c r="A11" s="138" t="s">
        <v>80</v>
      </c>
      <c r="B11" s="139"/>
      <c r="C11" s="93"/>
      <c r="D11" s="93"/>
      <c r="E11" s="149" t="str">
        <f t="shared" si="0"/>
        <v>Erreur</v>
      </c>
      <c r="F11" s="30">
        <v>3</v>
      </c>
      <c r="G11" s="25">
        <f t="shared" si="1"/>
        <v>0</v>
      </c>
      <c r="I11" s="1"/>
      <c r="J11" s="217">
        <v>10</v>
      </c>
      <c r="K11" s="215">
        <v>3</v>
      </c>
      <c r="L11" s="216" t="s">
        <v>84</v>
      </c>
      <c r="N11" s="29"/>
      <c r="O11" s="25"/>
    </row>
    <row r="12" spans="1:15" ht="15" customHeight="1" x14ac:dyDescent="0.2">
      <c r="A12" s="138" t="s">
        <v>30</v>
      </c>
      <c r="B12" s="139"/>
      <c r="C12" s="93"/>
      <c r="D12" s="93"/>
      <c r="E12" s="149" t="str">
        <f t="shared" si="0"/>
        <v>Erreur</v>
      </c>
      <c r="F12" s="30">
        <v>3</v>
      </c>
      <c r="G12" s="25">
        <f t="shared" si="1"/>
        <v>0</v>
      </c>
      <c r="I12" s="1"/>
      <c r="J12" s="217">
        <v>11</v>
      </c>
      <c r="K12" s="215">
        <v>3</v>
      </c>
      <c r="L12" s="216" t="s">
        <v>84</v>
      </c>
      <c r="N12" s="29"/>
      <c r="O12" s="25"/>
    </row>
    <row r="13" spans="1:15" ht="15" customHeight="1" x14ac:dyDescent="0.2">
      <c r="A13" s="138" t="s">
        <v>50</v>
      </c>
      <c r="B13" s="139"/>
      <c r="C13" s="93"/>
      <c r="D13" s="93"/>
      <c r="E13" s="149" t="str">
        <f t="shared" si="0"/>
        <v>Erreur</v>
      </c>
      <c r="F13" s="30">
        <v>3</v>
      </c>
      <c r="G13" s="25">
        <f t="shared" si="1"/>
        <v>0</v>
      </c>
      <c r="I13" s="1"/>
      <c r="J13" s="217">
        <v>12</v>
      </c>
      <c r="K13" s="215">
        <v>3</v>
      </c>
      <c r="L13" s="216" t="s">
        <v>84</v>
      </c>
      <c r="N13" s="25"/>
      <c r="O13" s="25"/>
    </row>
    <row r="14" spans="1:15" ht="15" customHeight="1" x14ac:dyDescent="0.2">
      <c r="A14" s="138" t="s">
        <v>51</v>
      </c>
      <c r="B14" s="139"/>
      <c r="C14" s="93"/>
      <c r="D14" s="93"/>
      <c r="E14" s="149" t="str">
        <f t="shared" si="0"/>
        <v>Erreur</v>
      </c>
      <c r="F14" s="30">
        <v>3</v>
      </c>
      <c r="G14" s="25">
        <f t="shared" si="1"/>
        <v>0</v>
      </c>
      <c r="I14" s="1"/>
      <c r="J14" s="217">
        <v>13</v>
      </c>
      <c r="K14" s="215">
        <v>3</v>
      </c>
      <c r="L14" s="216" t="s">
        <v>84</v>
      </c>
      <c r="M14" s="28"/>
      <c r="N14" s="28"/>
      <c r="O14" s="28"/>
    </row>
    <row r="15" spans="1:15" ht="26.25" customHeight="1" x14ac:dyDescent="0.2">
      <c r="A15" s="138" t="s">
        <v>31</v>
      </c>
      <c r="B15" s="139"/>
      <c r="C15" s="93"/>
      <c r="D15" s="93"/>
      <c r="E15" s="149" t="str">
        <f t="shared" si="0"/>
        <v>Erreur</v>
      </c>
      <c r="F15" s="30">
        <v>3</v>
      </c>
      <c r="G15" s="25">
        <f t="shared" si="1"/>
        <v>0</v>
      </c>
      <c r="I15" s="1"/>
      <c r="J15" s="217">
        <v>14</v>
      </c>
      <c r="K15" s="215">
        <v>3</v>
      </c>
      <c r="L15" s="216" t="s">
        <v>84</v>
      </c>
      <c r="M15" s="13"/>
      <c r="N15" s="13"/>
      <c r="O15" s="13"/>
    </row>
    <row r="16" spans="1:15" ht="15" customHeight="1" x14ac:dyDescent="0.2">
      <c r="A16" s="138" t="s">
        <v>79</v>
      </c>
      <c r="B16" s="139"/>
      <c r="C16" s="93"/>
      <c r="D16" s="93"/>
      <c r="E16" s="149" t="str">
        <f t="shared" si="0"/>
        <v>Erreur</v>
      </c>
      <c r="F16" s="30">
        <v>3</v>
      </c>
      <c r="G16" s="25">
        <f t="shared" si="1"/>
        <v>0</v>
      </c>
      <c r="I16" s="1"/>
      <c r="J16" s="217">
        <v>15</v>
      </c>
      <c r="K16" s="215">
        <v>3</v>
      </c>
      <c r="L16" s="216" t="s">
        <v>84</v>
      </c>
      <c r="M16" s="13"/>
      <c r="N16" s="13"/>
      <c r="O16" s="13"/>
    </row>
    <row r="17" spans="1:15" ht="15" customHeight="1" x14ac:dyDescent="0.2">
      <c r="A17" s="138" t="s">
        <v>32</v>
      </c>
      <c r="B17" s="139"/>
      <c r="C17" s="93"/>
      <c r="D17" s="93"/>
      <c r="E17" s="149" t="str">
        <f t="shared" ref="E17:E42" si="2">IF(COUNTA(C17:D17)=1,"OK","Erreur")</f>
        <v>Erreur</v>
      </c>
      <c r="F17" s="30">
        <v>3</v>
      </c>
      <c r="G17" s="25">
        <f t="shared" si="1"/>
        <v>0</v>
      </c>
      <c r="H17" s="47"/>
      <c r="I17" s="1"/>
      <c r="J17" s="217">
        <v>16</v>
      </c>
      <c r="K17" s="215">
        <v>3</v>
      </c>
      <c r="L17" s="216" t="s">
        <v>84</v>
      </c>
      <c r="M17" s="13"/>
      <c r="N17" s="13"/>
      <c r="O17" s="13"/>
    </row>
    <row r="18" spans="1:15" ht="25.5" x14ac:dyDescent="0.2">
      <c r="A18" s="138" t="s">
        <v>33</v>
      </c>
      <c r="B18" s="139"/>
      <c r="C18" s="93"/>
      <c r="D18" s="93"/>
      <c r="E18" s="149" t="str">
        <f t="shared" si="2"/>
        <v>Erreur</v>
      </c>
      <c r="F18" s="30">
        <v>3</v>
      </c>
      <c r="G18" s="25">
        <f t="shared" si="1"/>
        <v>0</v>
      </c>
      <c r="H18" s="27"/>
      <c r="I18" s="1"/>
      <c r="J18" s="217">
        <v>17</v>
      </c>
      <c r="K18" s="215">
        <v>3</v>
      </c>
      <c r="L18" s="216" t="s">
        <v>84</v>
      </c>
      <c r="M18" s="13"/>
      <c r="N18" s="13"/>
      <c r="O18" s="13"/>
    </row>
    <row r="19" spans="1:15" ht="15" customHeight="1" x14ac:dyDescent="0.2">
      <c r="A19" s="138" t="s">
        <v>34</v>
      </c>
      <c r="B19" s="139"/>
      <c r="C19" s="93"/>
      <c r="D19" s="93"/>
      <c r="E19" s="149" t="str">
        <f t="shared" si="2"/>
        <v>Erreur</v>
      </c>
      <c r="F19" s="30">
        <v>3</v>
      </c>
      <c r="G19" s="25">
        <f t="shared" si="1"/>
        <v>0</v>
      </c>
      <c r="H19" s="27"/>
      <c r="I19" s="1"/>
      <c r="J19" s="214">
        <v>18</v>
      </c>
      <c r="K19" s="215">
        <v>3</v>
      </c>
      <c r="L19" s="216" t="s">
        <v>84</v>
      </c>
    </row>
    <row r="20" spans="1:15" ht="15" customHeight="1" x14ac:dyDescent="0.2">
      <c r="A20" s="138" t="s">
        <v>35</v>
      </c>
      <c r="B20" s="139"/>
      <c r="C20" s="93"/>
      <c r="D20" s="93"/>
      <c r="E20" s="149" t="str">
        <f t="shared" si="2"/>
        <v>Erreur</v>
      </c>
      <c r="F20" s="30">
        <v>3</v>
      </c>
      <c r="G20" s="25">
        <f t="shared" si="1"/>
        <v>0</v>
      </c>
      <c r="H20" s="27"/>
      <c r="I20" s="1"/>
      <c r="J20" s="214">
        <v>19</v>
      </c>
      <c r="K20" s="215">
        <v>3</v>
      </c>
      <c r="L20" s="216" t="s">
        <v>84</v>
      </c>
    </row>
    <row r="21" spans="1:15" ht="15" customHeight="1" x14ac:dyDescent="0.2">
      <c r="A21" s="138" t="s">
        <v>36</v>
      </c>
      <c r="B21" s="139"/>
      <c r="C21" s="93"/>
      <c r="D21" s="93"/>
      <c r="E21" s="149" t="str">
        <f t="shared" si="2"/>
        <v>Erreur</v>
      </c>
      <c r="F21" s="30">
        <v>3</v>
      </c>
      <c r="G21" s="25">
        <f t="shared" si="1"/>
        <v>0</v>
      </c>
      <c r="H21" s="27"/>
      <c r="I21" s="1"/>
      <c r="J21" s="214">
        <v>20</v>
      </c>
      <c r="K21" s="215">
        <v>3</v>
      </c>
      <c r="L21" s="216" t="s">
        <v>84</v>
      </c>
    </row>
    <row r="22" spans="1:15" ht="15" customHeight="1" x14ac:dyDescent="0.2">
      <c r="A22" s="138" t="s">
        <v>78</v>
      </c>
      <c r="B22" s="139"/>
      <c r="C22" s="93"/>
      <c r="D22" s="93"/>
      <c r="E22" s="149" t="str">
        <f t="shared" si="2"/>
        <v>Erreur</v>
      </c>
      <c r="F22" s="30">
        <v>3</v>
      </c>
      <c r="G22" s="25">
        <f t="shared" si="1"/>
        <v>0</v>
      </c>
      <c r="H22" s="27"/>
      <c r="I22" s="1"/>
      <c r="J22" s="214">
        <v>21</v>
      </c>
      <c r="K22" s="215">
        <v>3</v>
      </c>
      <c r="L22" s="216" t="s">
        <v>84</v>
      </c>
    </row>
    <row r="23" spans="1:15" ht="15" customHeight="1" x14ac:dyDescent="0.2">
      <c r="A23" s="138" t="s">
        <v>37</v>
      </c>
      <c r="B23" s="139"/>
      <c r="C23" s="93"/>
      <c r="D23" s="93"/>
      <c r="E23" s="149" t="str">
        <f t="shared" si="2"/>
        <v>Erreur</v>
      </c>
      <c r="F23" s="30">
        <v>2</v>
      </c>
      <c r="G23" s="25">
        <f t="shared" ref="G23:G42" si="3">COUNTA(D23)*F23</f>
        <v>0</v>
      </c>
      <c r="H23" s="27"/>
      <c r="I23" s="1"/>
      <c r="J23" s="214">
        <v>22</v>
      </c>
      <c r="K23" s="215">
        <v>6</v>
      </c>
      <c r="L23" s="216" t="s">
        <v>85</v>
      </c>
    </row>
    <row r="24" spans="1:15" ht="15" customHeight="1" x14ac:dyDescent="0.2">
      <c r="A24" s="138" t="s">
        <v>52</v>
      </c>
      <c r="B24" s="139"/>
      <c r="C24" s="93"/>
      <c r="D24" s="93"/>
      <c r="E24" s="149" t="str">
        <f t="shared" si="2"/>
        <v>Erreur</v>
      </c>
      <c r="F24" s="30">
        <v>1</v>
      </c>
      <c r="G24" s="25">
        <f t="shared" si="3"/>
        <v>0</v>
      </c>
      <c r="H24" s="27"/>
      <c r="I24" s="1"/>
      <c r="J24" s="214">
        <v>23</v>
      </c>
      <c r="K24" s="215">
        <v>6</v>
      </c>
      <c r="L24" s="216" t="s">
        <v>85</v>
      </c>
    </row>
    <row r="25" spans="1:15" ht="15" customHeight="1" x14ac:dyDescent="0.2">
      <c r="A25" s="138" t="s">
        <v>53</v>
      </c>
      <c r="B25" s="139"/>
      <c r="C25" s="93"/>
      <c r="D25" s="93"/>
      <c r="E25" s="149" t="str">
        <f t="shared" si="2"/>
        <v>Erreur</v>
      </c>
      <c r="F25" s="30">
        <v>3</v>
      </c>
      <c r="G25" s="25">
        <f t="shared" si="3"/>
        <v>0</v>
      </c>
      <c r="H25" s="27"/>
      <c r="I25" s="1"/>
      <c r="J25" s="214">
        <v>24</v>
      </c>
      <c r="K25" s="215">
        <v>6</v>
      </c>
      <c r="L25" s="216" t="s">
        <v>85</v>
      </c>
    </row>
    <row r="26" spans="1:15" ht="15" customHeight="1" x14ac:dyDescent="0.2">
      <c r="A26" s="138" t="s">
        <v>56</v>
      </c>
      <c r="B26" s="139"/>
      <c r="C26" s="93"/>
      <c r="D26" s="93"/>
      <c r="E26" s="149" t="str">
        <f t="shared" si="2"/>
        <v>Erreur</v>
      </c>
      <c r="F26" s="30">
        <v>1</v>
      </c>
      <c r="G26" s="25">
        <f t="shared" si="3"/>
        <v>0</v>
      </c>
      <c r="H26" s="27"/>
      <c r="I26" s="1"/>
      <c r="J26" s="214">
        <v>25</v>
      </c>
      <c r="K26" s="215">
        <v>6</v>
      </c>
      <c r="L26" s="216" t="s">
        <v>85</v>
      </c>
    </row>
    <row r="27" spans="1:15" ht="15" customHeight="1" x14ac:dyDescent="0.2">
      <c r="A27" s="138" t="s">
        <v>57</v>
      </c>
      <c r="B27" s="139"/>
      <c r="C27" s="93"/>
      <c r="D27" s="93"/>
      <c r="E27" s="149" t="str">
        <f t="shared" si="2"/>
        <v>Erreur</v>
      </c>
      <c r="F27" s="30">
        <v>2</v>
      </c>
      <c r="G27" s="25">
        <f t="shared" si="3"/>
        <v>0</v>
      </c>
      <c r="H27" s="27"/>
      <c r="I27" s="1"/>
      <c r="J27" s="214">
        <v>26</v>
      </c>
      <c r="K27" s="215">
        <v>6</v>
      </c>
      <c r="L27" s="216" t="s">
        <v>85</v>
      </c>
    </row>
    <row r="28" spans="1:15" ht="15" customHeight="1" x14ac:dyDescent="0.2">
      <c r="A28" s="138" t="s">
        <v>58</v>
      </c>
      <c r="B28" s="139"/>
      <c r="C28" s="93"/>
      <c r="D28" s="93"/>
      <c r="E28" s="149" t="str">
        <f t="shared" si="2"/>
        <v>Erreur</v>
      </c>
      <c r="F28" s="30">
        <v>2</v>
      </c>
      <c r="G28" s="25">
        <f t="shared" si="3"/>
        <v>0</v>
      </c>
      <c r="H28" s="27"/>
      <c r="I28" s="1"/>
      <c r="J28" s="214">
        <v>27</v>
      </c>
      <c r="K28" s="215">
        <v>6</v>
      </c>
      <c r="L28" s="216" t="s">
        <v>85</v>
      </c>
    </row>
    <row r="29" spans="1:15" ht="15" customHeight="1" x14ac:dyDescent="0.2">
      <c r="A29" s="138" t="s">
        <v>59</v>
      </c>
      <c r="B29" s="139"/>
      <c r="C29" s="93"/>
      <c r="D29" s="93"/>
      <c r="E29" s="149" t="str">
        <f t="shared" si="2"/>
        <v>Erreur</v>
      </c>
      <c r="F29" s="30">
        <v>2</v>
      </c>
      <c r="G29" s="25">
        <f t="shared" si="3"/>
        <v>0</v>
      </c>
      <c r="H29" s="27"/>
      <c r="I29" s="1"/>
      <c r="J29" s="214">
        <v>28</v>
      </c>
      <c r="K29" s="215">
        <v>6</v>
      </c>
      <c r="L29" s="216" t="s">
        <v>85</v>
      </c>
    </row>
    <row r="30" spans="1:15" ht="28.5" customHeight="1" x14ac:dyDescent="0.2">
      <c r="A30" s="138" t="s">
        <v>60</v>
      </c>
      <c r="B30" s="139"/>
      <c r="C30" s="93"/>
      <c r="D30" s="93"/>
      <c r="E30" s="149" t="str">
        <f t="shared" si="2"/>
        <v>Erreur</v>
      </c>
      <c r="F30" s="30">
        <v>1</v>
      </c>
      <c r="G30" s="25">
        <f t="shared" si="3"/>
        <v>0</v>
      </c>
      <c r="H30" s="27"/>
      <c r="I30" s="1"/>
      <c r="J30" s="214">
        <v>29</v>
      </c>
      <c r="K30" s="215">
        <v>6</v>
      </c>
      <c r="L30" s="216" t="s">
        <v>85</v>
      </c>
    </row>
    <row r="31" spans="1:15" ht="15" customHeight="1" x14ac:dyDescent="0.2">
      <c r="A31" s="138" t="s">
        <v>61</v>
      </c>
      <c r="B31" s="139"/>
      <c r="C31" s="93"/>
      <c r="D31" s="93"/>
      <c r="E31" s="149" t="str">
        <f t="shared" si="2"/>
        <v>Erreur</v>
      </c>
      <c r="F31" s="30">
        <v>3</v>
      </c>
      <c r="G31" s="25">
        <f t="shared" si="3"/>
        <v>0</v>
      </c>
      <c r="H31" s="198" t="s">
        <v>110</v>
      </c>
      <c r="I31" s="156"/>
      <c r="J31" s="218">
        <v>30</v>
      </c>
      <c r="K31" s="215">
        <v>6</v>
      </c>
      <c r="L31" s="216" t="s">
        <v>85</v>
      </c>
    </row>
    <row r="32" spans="1:15" ht="27" customHeight="1" x14ac:dyDescent="0.2">
      <c r="A32" s="138" t="s">
        <v>62</v>
      </c>
      <c r="B32" s="139"/>
      <c r="C32" s="93"/>
      <c r="D32" s="93"/>
      <c r="E32" s="149" t="str">
        <f t="shared" si="2"/>
        <v>Erreur</v>
      </c>
      <c r="F32" s="30">
        <v>3</v>
      </c>
      <c r="G32" s="25">
        <f t="shared" si="3"/>
        <v>0</v>
      </c>
      <c r="H32" s="199" t="s">
        <v>100</v>
      </c>
      <c r="I32" s="205" t="s">
        <v>83</v>
      </c>
      <c r="J32" s="218">
        <v>31</v>
      </c>
      <c r="K32" s="215">
        <v>6</v>
      </c>
      <c r="L32" s="216" t="s">
        <v>85</v>
      </c>
    </row>
    <row r="33" spans="1:16" ht="25.5" customHeight="1" x14ac:dyDescent="0.2">
      <c r="A33" s="138" t="s">
        <v>76</v>
      </c>
      <c r="B33" s="139"/>
      <c r="C33" s="93"/>
      <c r="D33" s="93"/>
      <c r="E33" s="149" t="str">
        <f t="shared" si="2"/>
        <v>Erreur</v>
      </c>
      <c r="F33" s="30">
        <v>1</v>
      </c>
      <c r="G33" s="25">
        <f t="shared" si="3"/>
        <v>0</v>
      </c>
      <c r="H33" s="200" t="s">
        <v>101</v>
      </c>
      <c r="I33" s="157" t="s">
        <v>84</v>
      </c>
      <c r="J33" s="218">
        <v>32</v>
      </c>
      <c r="K33" s="215">
        <v>6</v>
      </c>
      <c r="L33" s="216" t="s">
        <v>85</v>
      </c>
    </row>
    <row r="34" spans="1:16" ht="26.25" customHeight="1" x14ac:dyDescent="0.2">
      <c r="A34" s="138" t="s">
        <v>63</v>
      </c>
      <c r="B34" s="139"/>
      <c r="C34" s="93"/>
      <c r="D34" s="93"/>
      <c r="E34" s="149" t="str">
        <f t="shared" si="2"/>
        <v>Erreur</v>
      </c>
      <c r="F34" s="30">
        <v>2</v>
      </c>
      <c r="G34" s="25">
        <f t="shared" si="3"/>
        <v>0</v>
      </c>
      <c r="H34" s="201" t="s">
        <v>103</v>
      </c>
      <c r="I34" s="155" t="s">
        <v>85</v>
      </c>
      <c r="J34" s="218">
        <v>33</v>
      </c>
      <c r="K34" s="215">
        <v>6</v>
      </c>
      <c r="L34" s="216" t="s">
        <v>85</v>
      </c>
    </row>
    <row r="35" spans="1:16" ht="15" customHeight="1" x14ac:dyDescent="0.2">
      <c r="A35" s="138" t="s">
        <v>64</v>
      </c>
      <c r="B35" s="139"/>
      <c r="C35" s="93"/>
      <c r="D35" s="93"/>
      <c r="E35" s="149" t="str">
        <f t="shared" si="2"/>
        <v>Erreur</v>
      </c>
      <c r="F35" s="30">
        <v>2</v>
      </c>
      <c r="G35" s="25">
        <f t="shared" si="3"/>
        <v>0</v>
      </c>
      <c r="H35" s="202" t="s">
        <v>102</v>
      </c>
      <c r="I35" s="204" t="s">
        <v>86</v>
      </c>
      <c r="J35" s="218">
        <v>34</v>
      </c>
      <c r="K35" s="215">
        <v>6</v>
      </c>
      <c r="L35" s="216" t="s">
        <v>85</v>
      </c>
    </row>
    <row r="36" spans="1:16" ht="15" customHeight="1" x14ac:dyDescent="0.2">
      <c r="A36" s="138" t="s">
        <v>65</v>
      </c>
      <c r="B36" s="139"/>
      <c r="C36" s="93"/>
      <c r="D36" s="93"/>
      <c r="E36" s="149" t="str">
        <f t="shared" si="2"/>
        <v>Erreur</v>
      </c>
      <c r="F36" s="30">
        <v>1</v>
      </c>
      <c r="G36" s="25">
        <f t="shared" si="3"/>
        <v>0</v>
      </c>
      <c r="H36" s="203" t="s">
        <v>104</v>
      </c>
      <c r="I36" s="158" t="s">
        <v>87</v>
      </c>
      <c r="J36" s="218">
        <v>35</v>
      </c>
      <c r="K36" s="215">
        <v>6</v>
      </c>
      <c r="L36" s="216" t="s">
        <v>85</v>
      </c>
    </row>
    <row r="37" spans="1:16" ht="15" customHeight="1" x14ac:dyDescent="0.2">
      <c r="A37" s="138" t="s">
        <v>77</v>
      </c>
      <c r="B37" s="139"/>
      <c r="C37" s="93"/>
      <c r="D37" s="93"/>
      <c r="E37" s="149" t="str">
        <f t="shared" si="2"/>
        <v>Erreur</v>
      </c>
      <c r="F37" s="30">
        <v>2</v>
      </c>
      <c r="G37" s="25">
        <f t="shared" si="3"/>
        <v>0</v>
      </c>
      <c r="H37" s="27"/>
      <c r="I37" s="1"/>
      <c r="J37" s="218">
        <v>36</v>
      </c>
      <c r="K37" s="215">
        <v>6</v>
      </c>
      <c r="L37" s="216" t="s">
        <v>85</v>
      </c>
    </row>
    <row r="38" spans="1:16" ht="15" customHeight="1" x14ac:dyDescent="0.2">
      <c r="A38" s="138" t="s">
        <v>66</v>
      </c>
      <c r="B38" s="139"/>
      <c r="C38" s="93"/>
      <c r="D38" s="93"/>
      <c r="E38" s="149" t="str">
        <f t="shared" si="2"/>
        <v>Erreur</v>
      </c>
      <c r="F38" s="30">
        <v>2</v>
      </c>
      <c r="G38" s="25">
        <f t="shared" si="3"/>
        <v>0</v>
      </c>
      <c r="H38" s="27"/>
      <c r="I38" s="1"/>
      <c r="J38" s="218">
        <v>37</v>
      </c>
      <c r="K38" s="215">
        <v>6</v>
      </c>
      <c r="L38" s="216" t="s">
        <v>85</v>
      </c>
    </row>
    <row r="39" spans="1:16" ht="15" customHeight="1" x14ac:dyDescent="0.2">
      <c r="A39" s="138" t="s">
        <v>67</v>
      </c>
      <c r="B39" s="139"/>
      <c r="C39" s="93"/>
      <c r="D39" s="93"/>
      <c r="E39" s="149" t="str">
        <f t="shared" si="2"/>
        <v>Erreur</v>
      </c>
      <c r="F39" s="30">
        <v>2</v>
      </c>
      <c r="G39" s="25">
        <f t="shared" si="3"/>
        <v>0</v>
      </c>
      <c r="H39" s="27"/>
      <c r="I39" s="1"/>
      <c r="J39" s="214">
        <v>38</v>
      </c>
      <c r="K39" s="215">
        <v>6</v>
      </c>
      <c r="L39" s="216" t="s">
        <v>85</v>
      </c>
    </row>
    <row r="40" spans="1:16" ht="15" customHeight="1" x14ac:dyDescent="0.2">
      <c r="A40" s="138" t="s">
        <v>68</v>
      </c>
      <c r="B40" s="139"/>
      <c r="C40" s="93"/>
      <c r="D40" s="93"/>
      <c r="E40" s="149" t="str">
        <f t="shared" si="2"/>
        <v>Erreur</v>
      </c>
      <c r="F40" s="30">
        <v>1</v>
      </c>
      <c r="G40" s="25">
        <f t="shared" si="3"/>
        <v>0</v>
      </c>
      <c r="H40" s="27"/>
      <c r="I40" s="1"/>
      <c r="J40" s="214">
        <v>39</v>
      </c>
      <c r="K40" s="215">
        <v>6</v>
      </c>
      <c r="L40" s="216" t="s">
        <v>85</v>
      </c>
    </row>
    <row r="41" spans="1:16" ht="15" customHeight="1" x14ac:dyDescent="0.2">
      <c r="A41" s="138" t="s">
        <v>69</v>
      </c>
      <c r="B41" s="139"/>
      <c r="C41" s="93"/>
      <c r="D41" s="93"/>
      <c r="E41" s="149" t="str">
        <f t="shared" si="2"/>
        <v>Erreur</v>
      </c>
      <c r="F41" s="30">
        <v>2</v>
      </c>
      <c r="G41" s="25">
        <f t="shared" si="3"/>
        <v>0</v>
      </c>
      <c r="H41" s="27"/>
      <c r="I41" s="1"/>
      <c r="J41" s="214">
        <v>40</v>
      </c>
      <c r="K41" s="215">
        <v>8</v>
      </c>
      <c r="L41" s="216" t="s">
        <v>86</v>
      </c>
    </row>
    <row r="42" spans="1:16" ht="15" customHeight="1" x14ac:dyDescent="0.2">
      <c r="A42" s="138" t="s">
        <v>70</v>
      </c>
      <c r="B42" s="139"/>
      <c r="C42" s="93"/>
      <c r="D42" s="93"/>
      <c r="E42" s="149" t="str">
        <f t="shared" si="2"/>
        <v>Erreur</v>
      </c>
      <c r="F42" s="30">
        <v>2</v>
      </c>
      <c r="G42" s="25">
        <f t="shared" si="3"/>
        <v>0</v>
      </c>
      <c r="H42" s="27"/>
      <c r="I42" s="1"/>
      <c r="J42" s="214">
        <v>41</v>
      </c>
      <c r="K42" s="215">
        <v>8</v>
      </c>
      <c r="L42" s="216" t="s">
        <v>86</v>
      </c>
    </row>
    <row r="43" spans="1:16" ht="11.25" customHeight="1" x14ac:dyDescent="0.2">
      <c r="A43" s="140"/>
      <c r="B43" s="136"/>
      <c r="C43" s="136"/>
      <c r="D43" s="136"/>
      <c r="E43" s="137"/>
      <c r="I43" s="1"/>
      <c r="J43" s="214">
        <v>42</v>
      </c>
      <c r="K43" s="215">
        <v>8</v>
      </c>
      <c r="L43" s="216" t="s">
        <v>86</v>
      </c>
    </row>
    <row r="44" spans="1:16" ht="27" customHeight="1" x14ac:dyDescent="0.2">
      <c r="A44" s="223" t="s">
        <v>109</v>
      </c>
      <c r="B44" s="141"/>
      <c r="C44" s="143"/>
      <c r="D44" s="224">
        <f>SUM(G8:G42)</f>
        <v>0</v>
      </c>
      <c r="E44" s="144"/>
      <c r="I44" s="1"/>
      <c r="J44" s="214">
        <v>43</v>
      </c>
      <c r="K44" s="215">
        <v>8</v>
      </c>
      <c r="L44" s="216" t="s">
        <v>86</v>
      </c>
    </row>
    <row r="45" spans="1:16" ht="12" customHeight="1" x14ac:dyDescent="0.2">
      <c r="A45" s="262"/>
      <c r="B45" s="263"/>
      <c r="C45" s="145"/>
      <c r="D45" s="145"/>
      <c r="E45" s="146"/>
      <c r="I45" s="1"/>
      <c r="J45" s="214">
        <v>44</v>
      </c>
      <c r="K45" s="215">
        <v>8</v>
      </c>
      <c r="L45" s="216" t="s">
        <v>86</v>
      </c>
    </row>
    <row r="46" spans="1:16" ht="13.5" customHeight="1" x14ac:dyDescent="0.2">
      <c r="A46" s="142"/>
      <c r="B46" s="142"/>
      <c r="C46" s="147"/>
      <c r="D46" s="147"/>
      <c r="E46" s="147"/>
      <c r="I46" s="1"/>
      <c r="J46" s="214">
        <v>45</v>
      </c>
      <c r="K46" s="215">
        <v>8</v>
      </c>
      <c r="L46" s="216" t="s">
        <v>86</v>
      </c>
    </row>
    <row r="47" spans="1:16" s="32" customFormat="1" ht="10.5" customHeight="1" x14ac:dyDescent="0.25">
      <c r="A47" s="261"/>
      <c r="B47" s="261"/>
      <c r="C47" s="148"/>
      <c r="D47" s="148"/>
      <c r="E47" s="148"/>
      <c r="J47" s="214">
        <v>46</v>
      </c>
      <c r="K47" s="215">
        <v>8</v>
      </c>
      <c r="L47" s="216" t="s">
        <v>86</v>
      </c>
      <c r="M47" s="43"/>
      <c r="N47" s="2"/>
      <c r="P47" s="2"/>
    </row>
    <row r="48" spans="1:16" s="32" customFormat="1" ht="18.75" customHeight="1" x14ac:dyDescent="0.25">
      <c r="J48" s="214">
        <v>47</v>
      </c>
      <c r="K48" s="215">
        <v>8</v>
      </c>
      <c r="L48" s="216" t="s">
        <v>86</v>
      </c>
      <c r="M48" s="109"/>
      <c r="N48" s="2"/>
      <c r="P48" s="2"/>
    </row>
    <row r="49" spans="1:16" s="32" customFormat="1" ht="18.75" customHeight="1" x14ac:dyDescent="0.25">
      <c r="J49" s="219">
        <v>48</v>
      </c>
      <c r="K49" s="215">
        <v>8</v>
      </c>
      <c r="L49" s="216" t="s">
        <v>86</v>
      </c>
      <c r="M49" s="105"/>
      <c r="N49" s="2"/>
      <c r="P49" s="2"/>
    </row>
    <row r="50" spans="1:16" s="32" customFormat="1" ht="18.75" customHeight="1" x14ac:dyDescent="0.25">
      <c r="J50" s="219">
        <v>49</v>
      </c>
      <c r="K50" s="215">
        <v>8</v>
      </c>
      <c r="L50" s="216" t="s">
        <v>86</v>
      </c>
      <c r="M50" s="105"/>
      <c r="N50" s="2"/>
      <c r="P50" s="2"/>
    </row>
    <row r="51" spans="1:16" x14ac:dyDescent="0.2">
      <c r="A51" s="1"/>
      <c r="B51" s="1"/>
      <c r="J51" s="219">
        <v>50</v>
      </c>
      <c r="K51" s="215">
        <v>8</v>
      </c>
      <c r="L51" s="216" t="s">
        <v>86</v>
      </c>
      <c r="M51" s="105"/>
      <c r="N51" s="2"/>
      <c r="O51" s="2"/>
      <c r="P51" s="2"/>
    </row>
    <row r="52" spans="1:16" x14ac:dyDescent="0.2">
      <c r="J52" s="219">
        <v>51</v>
      </c>
      <c r="K52" s="215">
        <v>8</v>
      </c>
      <c r="L52" s="216" t="s">
        <v>86</v>
      </c>
      <c r="M52" s="105"/>
    </row>
    <row r="53" spans="1:16" x14ac:dyDescent="0.2">
      <c r="J53" s="219">
        <v>52</v>
      </c>
      <c r="K53" s="215">
        <v>8</v>
      </c>
      <c r="L53" s="216" t="s">
        <v>86</v>
      </c>
      <c r="M53" s="105"/>
    </row>
    <row r="54" spans="1:16" x14ac:dyDescent="0.2">
      <c r="J54" s="214">
        <v>53</v>
      </c>
      <c r="K54" s="215">
        <v>8</v>
      </c>
      <c r="L54" s="216" t="s">
        <v>86</v>
      </c>
    </row>
    <row r="55" spans="1:16" x14ac:dyDescent="0.2">
      <c r="J55" s="214">
        <v>54</v>
      </c>
      <c r="K55" s="215">
        <v>8</v>
      </c>
      <c r="L55" s="216" t="s">
        <v>86</v>
      </c>
    </row>
    <row r="56" spans="1:16" x14ac:dyDescent="0.2">
      <c r="J56" s="214">
        <v>55</v>
      </c>
      <c r="K56" s="215">
        <v>8</v>
      </c>
      <c r="L56" s="216" t="s">
        <v>86</v>
      </c>
    </row>
    <row r="57" spans="1:16" x14ac:dyDescent="0.2">
      <c r="J57" s="214">
        <v>56</v>
      </c>
      <c r="K57" s="215">
        <v>8</v>
      </c>
      <c r="L57" s="216" t="s">
        <v>86</v>
      </c>
    </row>
    <row r="58" spans="1:16" x14ac:dyDescent="0.2">
      <c r="J58" s="214">
        <v>57</v>
      </c>
      <c r="K58" s="215">
        <v>8</v>
      </c>
      <c r="L58" s="216" t="s">
        <v>86</v>
      </c>
    </row>
    <row r="59" spans="1:16" x14ac:dyDescent="0.2">
      <c r="J59" s="214">
        <v>58</v>
      </c>
      <c r="K59" s="215">
        <v>8</v>
      </c>
      <c r="L59" s="216" t="s">
        <v>86</v>
      </c>
    </row>
    <row r="60" spans="1:16" x14ac:dyDescent="0.2">
      <c r="J60" s="214">
        <v>59</v>
      </c>
      <c r="K60" s="215">
        <v>8</v>
      </c>
      <c r="L60" s="216" t="s">
        <v>86</v>
      </c>
    </row>
    <row r="61" spans="1:16" x14ac:dyDescent="0.2">
      <c r="J61" s="214">
        <v>60</v>
      </c>
      <c r="K61" s="215">
        <v>8</v>
      </c>
      <c r="L61" s="216" t="s">
        <v>86</v>
      </c>
    </row>
    <row r="62" spans="1:16" x14ac:dyDescent="0.2">
      <c r="J62" s="214">
        <v>61</v>
      </c>
      <c r="K62" s="215">
        <v>8</v>
      </c>
      <c r="L62" s="216" t="s">
        <v>86</v>
      </c>
    </row>
    <row r="63" spans="1:16" x14ac:dyDescent="0.2">
      <c r="J63" s="214">
        <v>62</v>
      </c>
      <c r="K63" s="215">
        <v>8</v>
      </c>
      <c r="L63" s="216" t="s">
        <v>86</v>
      </c>
    </row>
    <row r="64" spans="1:16" x14ac:dyDescent="0.2">
      <c r="J64" s="214">
        <v>63</v>
      </c>
      <c r="K64" s="215">
        <v>8</v>
      </c>
      <c r="L64" s="216" t="s">
        <v>86</v>
      </c>
    </row>
    <row r="65" spans="10:12" x14ac:dyDescent="0.2">
      <c r="J65" s="214">
        <v>64</v>
      </c>
      <c r="K65" s="215">
        <v>8</v>
      </c>
      <c r="L65" s="216" t="s">
        <v>86</v>
      </c>
    </row>
    <row r="66" spans="10:12" x14ac:dyDescent="0.2">
      <c r="J66" s="214">
        <v>65</v>
      </c>
      <c r="K66" s="215">
        <v>8</v>
      </c>
      <c r="L66" s="216" t="s">
        <v>86</v>
      </c>
    </row>
    <row r="67" spans="10:12" x14ac:dyDescent="0.2">
      <c r="J67" s="214">
        <v>66</v>
      </c>
      <c r="K67" s="215">
        <v>8</v>
      </c>
      <c r="L67" s="216" t="s">
        <v>86</v>
      </c>
    </row>
    <row r="68" spans="10:12" x14ac:dyDescent="0.2">
      <c r="J68" s="214">
        <v>67</v>
      </c>
      <c r="K68" s="215">
        <v>12</v>
      </c>
      <c r="L68" s="216" t="s">
        <v>87</v>
      </c>
    </row>
    <row r="69" spans="10:12" x14ac:dyDescent="0.2">
      <c r="J69" s="214">
        <v>68</v>
      </c>
      <c r="K69" s="215">
        <v>12</v>
      </c>
      <c r="L69" s="216" t="s">
        <v>87</v>
      </c>
    </row>
    <row r="70" spans="10:12" x14ac:dyDescent="0.2">
      <c r="J70" s="214">
        <v>69</v>
      </c>
      <c r="K70" s="215">
        <v>12</v>
      </c>
      <c r="L70" s="216" t="s">
        <v>87</v>
      </c>
    </row>
    <row r="71" spans="10:12" x14ac:dyDescent="0.2">
      <c r="J71" s="214">
        <v>70</v>
      </c>
      <c r="K71" s="215">
        <v>12</v>
      </c>
      <c r="L71" s="216" t="s">
        <v>87</v>
      </c>
    </row>
    <row r="72" spans="10:12" x14ac:dyDescent="0.2">
      <c r="J72" s="214">
        <v>71</v>
      </c>
      <c r="K72" s="215">
        <v>12</v>
      </c>
      <c r="L72" s="216" t="s">
        <v>87</v>
      </c>
    </row>
    <row r="73" spans="10:12" x14ac:dyDescent="0.2">
      <c r="J73" s="214">
        <v>72</v>
      </c>
      <c r="K73" s="215">
        <v>12</v>
      </c>
      <c r="L73" s="216" t="s">
        <v>87</v>
      </c>
    </row>
    <row r="74" spans="10:12" x14ac:dyDescent="0.2">
      <c r="J74" s="214">
        <v>73</v>
      </c>
      <c r="K74" s="215">
        <v>12</v>
      </c>
      <c r="L74" s="216" t="s">
        <v>87</v>
      </c>
    </row>
    <row r="75" spans="10:12" x14ac:dyDescent="0.2">
      <c r="J75" s="214">
        <v>74</v>
      </c>
      <c r="K75" s="215">
        <v>12</v>
      </c>
      <c r="L75" s="216" t="s">
        <v>87</v>
      </c>
    </row>
    <row r="76" spans="10:12" x14ac:dyDescent="0.2">
      <c r="J76" s="214">
        <v>75</v>
      </c>
      <c r="K76" s="215">
        <v>12</v>
      </c>
      <c r="L76" s="216" t="s">
        <v>87</v>
      </c>
    </row>
    <row r="77" spans="10:12" x14ac:dyDescent="0.2">
      <c r="J77" s="214">
        <v>76</v>
      </c>
      <c r="K77" s="215">
        <v>12</v>
      </c>
      <c r="L77" s="216" t="s">
        <v>87</v>
      </c>
    </row>
    <row r="78" spans="10:12" x14ac:dyDescent="0.2">
      <c r="J78" s="214">
        <v>77</v>
      </c>
      <c r="K78" s="215">
        <v>12</v>
      </c>
      <c r="L78" s="216" t="s">
        <v>87</v>
      </c>
    </row>
    <row r="79" spans="10:12" x14ac:dyDescent="0.2">
      <c r="J79" s="214">
        <v>78</v>
      </c>
      <c r="K79" s="215">
        <v>12</v>
      </c>
      <c r="L79" s="216" t="s">
        <v>87</v>
      </c>
    </row>
    <row r="80" spans="10:12" x14ac:dyDescent="0.2">
      <c r="J80" s="214">
        <v>79</v>
      </c>
      <c r="K80" s="215">
        <v>12</v>
      </c>
      <c r="L80" s="216" t="s">
        <v>87</v>
      </c>
    </row>
    <row r="81" spans="10:12" x14ac:dyDescent="0.2">
      <c r="J81" s="214">
        <v>80</v>
      </c>
      <c r="K81" s="215">
        <v>12</v>
      </c>
      <c r="L81" s="216" t="s">
        <v>87</v>
      </c>
    </row>
    <row r="82" spans="10:12" x14ac:dyDescent="0.2">
      <c r="J82" s="214">
        <v>81</v>
      </c>
      <c r="K82" s="215">
        <v>12</v>
      </c>
      <c r="L82" s="216" t="s">
        <v>87</v>
      </c>
    </row>
    <row r="83" spans="10:12" x14ac:dyDescent="0.2">
      <c r="J83" s="214">
        <v>82</v>
      </c>
      <c r="K83" s="215">
        <v>12</v>
      </c>
      <c r="L83" s="216" t="s">
        <v>87</v>
      </c>
    </row>
    <row r="84" spans="10:12" x14ac:dyDescent="0.2">
      <c r="J84" s="220"/>
      <c r="K84" s="215"/>
      <c r="L84" s="221"/>
    </row>
  </sheetData>
  <sheetProtection password="D41F" sheet="1" objects="1" scenarios="1" selectLockedCells="1"/>
  <mergeCells count="5">
    <mergeCell ref="A47:B47"/>
    <mergeCell ref="A45:B45"/>
    <mergeCell ref="A2:E2"/>
    <mergeCell ref="A4:E4"/>
    <mergeCell ref="A1:E1"/>
  </mergeCells>
  <conditionalFormatting sqref="A47">
    <cfRule type="expression" dxfId="14" priority="3">
      <formula>$A$47="SOUTIEN"</formula>
    </cfRule>
    <cfRule type="expression" dxfId="13" priority="9">
      <formula>$A$47 ="2 à 6 heures"</formula>
    </cfRule>
    <cfRule type="expression" dxfId="12" priority="10">
      <formula>$A$47 ="6 à 12 heures"</formula>
    </cfRule>
    <cfRule type="expression" dxfId="11" priority="11">
      <formula>$A$47 ="12 à 18 heures"</formula>
    </cfRule>
    <cfRule type="expression" dxfId="10" priority="12">
      <formula>$A$47 ="20 heures"</formula>
    </cfRule>
  </conditionalFormatting>
  <conditionalFormatting sqref="H1048554:H1048576">
    <cfRule type="containsText" dxfId="9" priority="13" operator="containsText" text="OK">
      <formula>NOT(ISERROR(SEARCH("OK",#REF!)))</formula>
    </cfRule>
    <cfRule type="containsText" dxfId="8" priority="14" operator="containsText" text="Erreur">
      <formula>NOT(ISERROR(SEARCH("Erreur",#REF!)))</formula>
    </cfRule>
  </conditionalFormatting>
  <conditionalFormatting sqref="I7 H6">
    <cfRule type="containsText" dxfId="7" priority="39" operator="containsText" text="OK">
      <formula>NOT(ISERROR(SEARCH("OK",#REF!)))</formula>
    </cfRule>
    <cfRule type="containsText" dxfId="6" priority="40" operator="containsText" text="Erreur">
      <formula>NOT(ISERROR(SEARCH("Erreur",#REF!)))</formula>
    </cfRule>
  </conditionalFormatting>
  <conditionalFormatting sqref="H54:H1048553">
    <cfRule type="containsText" dxfId="5" priority="57" operator="containsText" text="OK">
      <formula>NOT(ISERROR(SEARCH("OK",#REF!)))</formula>
    </cfRule>
    <cfRule type="containsText" dxfId="4" priority="58" operator="containsText" text="Erreur">
      <formula>NOT(ISERROR(SEARCH("Erreur",#REF!)))</formula>
    </cfRule>
  </conditionalFormatting>
  <conditionalFormatting sqref="E8:E42">
    <cfRule type="containsText" dxfId="3" priority="5" operator="containsText" text="OK">
      <formula>NOT(ISERROR(SEARCH("OK",E8)))</formula>
    </cfRule>
    <cfRule type="containsText" dxfId="2" priority="6" operator="containsText" text="Erreur">
      <formula>NOT(ISERROR(SEARCH("Erreur",E8)))</formula>
    </cfRule>
  </conditionalFormatting>
  <conditionalFormatting sqref="H31">
    <cfRule type="containsText" dxfId="1" priority="1" operator="containsText" text="OK">
      <formula>NOT(ISERROR(SEARCH("OK",#REF!)))</formula>
    </cfRule>
    <cfRule type="containsText" dxfId="0" priority="2" operator="containsText" text="Erreur">
      <formula>NOT(ISERROR(SEARCH("Erreur",#REF!)))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scale="82" orientation="portrait" r:id="rId1"/>
  <headerFooter>
    <oddHeader>&amp;L&amp;G&amp;C&amp;"-,Gras"&amp;18&amp;K91B5A2PROGRAMME SPÉCIALISÉ DI-TSA-DM-DL 0-6 ANS</oddHeader>
    <oddFooter>&amp;L&amp;9Direction des programmes déficiences&amp;CODIS 4 ANS</oddFooter>
  </headerFooter>
  <colBreaks count="1" manualBreakCount="1">
    <brk id="5" max="1048575" man="1"/>
  </colBreaks>
  <ignoredErrors>
    <ignoredError sqref="E8:E11 E23:E27 E42 E13:E22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IDENTIFICATION 4 ANS</vt:lpstr>
      <vt:lpstr>COMP PROB 4 ANS</vt:lpstr>
      <vt:lpstr>COMM HAB SOC JEUX 4 ANS</vt:lpstr>
      <vt:lpstr>'COMM HAB SOC JEUX 4 ANS'!Zone_d_impression</vt:lpstr>
      <vt:lpstr>'COMP PROB 4 ANS'!Zone_d_impression</vt:lpstr>
      <vt:lpstr>'IDENTIFICATION 4 ANS'!Zone_d_impression</vt:lpstr>
    </vt:vector>
  </TitlesOfParts>
  <Company>SRSOR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CARRIER, Maryse</dc:creator>
  <cp:lastModifiedBy>CARRIER, Maryse</cp:lastModifiedBy>
  <cp:lastPrinted>2019-07-11T15:17:07Z</cp:lastPrinted>
  <dcterms:created xsi:type="dcterms:W3CDTF">2015-07-29T17:01:21Z</dcterms:created>
  <dcterms:modified xsi:type="dcterms:W3CDTF">2019-08-07T19:54:23Z</dcterms:modified>
</cp:coreProperties>
</file>