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53222"/>
  <mc:AlternateContent xmlns:mc="http://schemas.openxmlformats.org/markup-compatibility/2006">
    <mc:Choice Requires="x15">
      <x15ac:absPath xmlns:x15ac="http://schemas.microsoft.com/office/spreadsheetml/2010/11/ac" url="N:\DG-PCI\2 - Consultations - Commentaires\Guide gestionnaire hébergement éclosions virales\"/>
    </mc:Choice>
  </mc:AlternateContent>
  <bookViews>
    <workbookView xWindow="0" yWindow="0" windowWidth="28800" windowHeight="12000" tabRatio="729" firstSheet="3" activeTab="3"/>
  </bookViews>
  <sheets>
    <sheet name="Bilan" sheetId="12" state="hidden" r:id="rId1"/>
    <sheet name="RPA -Sommaire des cas (formule)" sheetId="17" state="hidden" r:id="rId2"/>
    <sheet name="Liste gastro - UDS-UP-RI-CHSLD" sheetId="4" state="hidden" r:id="rId3"/>
    <sheet name="Liste gastro-UDS-UP-RI-CHSLD" sheetId="18" r:id="rId4"/>
    <sheet name="Liste cas-UDS-UP-RI -CHSLD" sheetId="16" state="hidden" r:id="rId5"/>
    <sheet name="Menus déroulants" sheetId="3" state="hidden" r:id="rId6"/>
    <sheet name="Calcul" sheetId="14" state="hidden" r:id="rId7"/>
  </sheets>
  <definedNames>
    <definedName name="_nomcas" localSheetId="4">Tableau116[[#All],[Nom (Naissance) - Prénom 
]]</definedName>
    <definedName name="_nomcas" localSheetId="1">Tableau1[[#All],[Nom (Naissance) - Prénom 
]]</definedName>
    <definedName name="_nomcas">Tableau1[[#All],[Nom (Naissance) - Prénom 
]]</definedName>
    <definedName name="_saisie" localSheetId="4">#REF!,#REF!,#REF!,#REF!,#REF!,#REF!</definedName>
    <definedName name="_saisie" localSheetId="1">#REF!,#REF!,#REF!,#REF!,#REF!,#REF!</definedName>
    <definedName name="_saisie">#REF!,#REF!,#REF!,#REF!,#REF!,#REF!</definedName>
    <definedName name="_zone" localSheetId="4">#REF!,#REF!</definedName>
    <definedName name="_zone" localSheetId="1">#REF!,#REF!</definedName>
    <definedName name="_zone">#REF!,#REF!</definedName>
    <definedName name="_zone1" localSheetId="4">#REF!,#REF!,#REF!,#REF!,#REF!,#REF!,#REF!,#REF!,#REF!,#REF!,#REF!,#REF!,#REF!,#REF!</definedName>
    <definedName name="_zone1" localSheetId="1">#REF!,#REF!,#REF!,#REF!,#REF!,#REF!,#REF!,#REF!,#REF!,#REF!,#REF!,#REF!,#REF!,#REF!</definedName>
    <definedName name="_zone1">#REF!,#REF!,#REF!,#REF!,#REF!,#REF!,#REF!,#REF!,#REF!,#REF!,#REF!,#REF!,#REF!,#REF!</definedName>
    <definedName name="_zone2" localSheetId="4">#REF!,#REF!,#REF!,#REF!,#REF!</definedName>
    <definedName name="_zone2" localSheetId="1">#REF!,#REF!,#REF!,#REF!,#REF!</definedName>
    <definedName name="_zone2">#REF!,#REF!,#REF!,#REF!,#REF!</definedName>
    <definedName name="_zonesaisie" localSheetId="4">#REF!,#REF!,#REF!,#REF!,#REF!,#REF!</definedName>
    <definedName name="_zonesaisie" localSheetId="1">#REF!,#REF!,#REF!,#REF!,#REF!,#REF!</definedName>
    <definedName name="_zonesaisie">#REF!,#REF!,#REF!,#REF!,#REF!,#REF!</definedName>
    <definedName name="_zonesélect" localSheetId="4">#REF!,#REF!,#REF!,#REF!,#REF!,#REF!,#REF!,#REF!</definedName>
    <definedName name="_zonesélect" localSheetId="1">#REF!,#REF!,#REF!,#REF!,#REF!,#REF!,#REF!,#REF!</definedName>
    <definedName name="_zonesélect">#REF!,#REF!,#REF!,#REF!,#REF!,#REF!,#REF!,#REF!</definedName>
    <definedName name="choix_raison" localSheetId="4">'Menus déroulants'!#REF!</definedName>
    <definedName name="choix_raison" localSheetId="1">'Menus déroulants'!#REF!</definedName>
    <definedName name="choix_raison">'Menus déroulants'!#REF!</definedName>
    <definedName name="DateDep1" localSheetId="4">Tableau116[[#All],[Date dépistage
aaaa-mm-jj]]</definedName>
    <definedName name="DateDep1" localSheetId="1">#REF!</definedName>
    <definedName name="DateDep1">#REF!</definedName>
    <definedName name="DateDep10" localSheetId="4">#REF!</definedName>
    <definedName name="DateDep10" localSheetId="1">#REF!</definedName>
    <definedName name="DateDep10">#REF!</definedName>
    <definedName name="DateDep11" localSheetId="4">#REF!</definedName>
    <definedName name="DateDep11" localSheetId="1">#REF!</definedName>
    <definedName name="DateDep11">#REF!</definedName>
    <definedName name="DateDep12" localSheetId="4">#REF!</definedName>
    <definedName name="DateDep12" localSheetId="1">#REF!</definedName>
    <definedName name="DateDep12">#REF!</definedName>
    <definedName name="DateDep13" localSheetId="4">#REF!</definedName>
    <definedName name="DateDep13" localSheetId="1">#REF!</definedName>
    <definedName name="DateDep13">#REF!</definedName>
    <definedName name="DateDep14" localSheetId="4">#REF!</definedName>
    <definedName name="DateDep14" localSheetId="1">#REF!</definedName>
    <definedName name="DateDep14">#REF!</definedName>
    <definedName name="DateDep2" localSheetId="4">#REF!</definedName>
    <definedName name="DateDep2" localSheetId="1">#REF!</definedName>
    <definedName name="DateDep2">#REF!</definedName>
    <definedName name="DateDep3" localSheetId="4">#REF!</definedName>
    <definedName name="DateDep3" localSheetId="1">#REF!</definedName>
    <definedName name="DateDep3">#REF!</definedName>
    <definedName name="DateDep4" localSheetId="4">#REF!</definedName>
    <definedName name="DateDep4" localSheetId="1">#REF!</definedName>
    <definedName name="DateDep4">#REF!</definedName>
    <definedName name="DateDep5" localSheetId="4">#REF!</definedName>
    <definedName name="DateDep5" localSheetId="1">#REF!</definedName>
    <definedName name="DateDep5">#REF!</definedName>
    <definedName name="DateDep6" localSheetId="4">#REF!</definedName>
    <definedName name="DateDep6" localSheetId="1">#REF!</definedName>
    <definedName name="DateDep6">#REF!</definedName>
    <definedName name="DateDep7" localSheetId="4">#REF!</definedName>
    <definedName name="DateDep7" localSheetId="1">#REF!</definedName>
    <definedName name="DateDep7">#REF!</definedName>
    <definedName name="DateDep8" localSheetId="4">#REF!</definedName>
    <definedName name="DateDep8" localSheetId="1">#REF!</definedName>
    <definedName name="DateDep8">#REF!</definedName>
    <definedName name="DateDep9" localSheetId="4">#REF!</definedName>
    <definedName name="DateDep9" localSheetId="1">#REF!</definedName>
    <definedName name="DateDep9">#REF!</definedName>
    <definedName name="EvolutionCas" localSheetId="4">#REF!</definedName>
    <definedName name="EvolutionCas" localSheetId="1">#REF!</definedName>
    <definedName name="EvolutionCas">#REF!</definedName>
    <definedName name="liste_raisons" localSheetId="4">'Menus déroulants'!#REF!</definedName>
    <definedName name="liste_raisons" localSheetId="1">'Menus déroulants'!#REF!</definedName>
    <definedName name="liste_raisons">'Menus déroulants'!#REF!</definedName>
    <definedName name="raison" localSheetId="4">'Menus déroulants'!#REF!</definedName>
    <definedName name="raison" localSheetId="1">'Menus déroulants'!#REF!</definedName>
    <definedName name="raison">'Menus déroulants'!#REF!</definedName>
    <definedName name="RAISON1" localSheetId="4">#REF!</definedName>
    <definedName name="RAISON1" localSheetId="1">#REF!</definedName>
    <definedName name="RAISON1">#REF!</definedName>
    <definedName name="Rés1" localSheetId="4">Tableau116[Résultat de dépistage]</definedName>
    <definedName name="Rés1" localSheetId="1">Tableau1[Date de fin des symptômes]</definedName>
    <definedName name="Rés1">Tableau1[Date de fin des symptômes]</definedName>
    <definedName name="Rés10" localSheetId="4">#REF!</definedName>
    <definedName name="Rés10" localSheetId="1">#REF!</definedName>
    <definedName name="Rés10">#REF!</definedName>
    <definedName name="Rés11" localSheetId="4">#REF!</definedName>
    <definedName name="Rés11" localSheetId="1">#REF!</definedName>
    <definedName name="Rés11">#REF!</definedName>
    <definedName name="Rés12" localSheetId="4">#REF!</definedName>
    <definedName name="Rés12" localSheetId="1">#REF!</definedName>
    <definedName name="Rés12">#REF!</definedName>
    <definedName name="Rés13" localSheetId="4">#REF!</definedName>
    <definedName name="Rés13" localSheetId="1">#REF!</definedName>
    <definedName name="Rés13">#REF!</definedName>
    <definedName name="Rés14" localSheetId="4">#REF!</definedName>
    <definedName name="Rés14" localSheetId="1">#REF!</definedName>
    <definedName name="Rés14">#REF!</definedName>
    <definedName name="Rés2" localSheetId="4">#REF!</definedName>
    <definedName name="Rés2" localSheetId="1">#REF!</definedName>
    <definedName name="Rés2">#REF!</definedName>
    <definedName name="Rés3" localSheetId="4">#REF!</definedName>
    <definedName name="Rés3" localSheetId="1">#REF!</definedName>
    <definedName name="Rés3">#REF!</definedName>
    <definedName name="Rés4" localSheetId="4">#REF!</definedName>
    <definedName name="Rés4" localSheetId="1">#REF!</definedName>
    <definedName name="Rés4">#REF!</definedName>
    <definedName name="Rés5" localSheetId="4">#REF!</definedName>
    <definedName name="Rés5" localSheetId="1">#REF!</definedName>
    <definedName name="Rés5">#REF!</definedName>
    <definedName name="Rés6" localSheetId="4">#REF!</definedName>
    <definedName name="Rés6" localSheetId="1">#REF!</definedName>
    <definedName name="Rés6">#REF!</definedName>
    <definedName name="Rés7" localSheetId="4">#REF!</definedName>
    <definedName name="Rés7" localSheetId="1">#REF!</definedName>
    <definedName name="Rés7">#REF!</definedName>
    <definedName name="Rés8" localSheetId="4">#REF!</definedName>
    <definedName name="Rés8" localSheetId="1">#REF!</definedName>
    <definedName name="Rés8">#REF!</definedName>
    <definedName name="Rés9" localSheetId="4">#REF!</definedName>
    <definedName name="Rés9" localSheetId="1">#REF!</definedName>
    <definedName name="Rés9">#REF!</definedName>
    <definedName name="Résident_ou_TS" localSheetId="4">#REF!</definedName>
    <definedName name="Résident_ou_TS" localSheetId="1">#REF!</definedName>
    <definedName name="Résident_ou_TS">#REF!</definedName>
    <definedName name="Sélectionner" localSheetId="4">#REF!</definedName>
    <definedName name="Sélectionner" localSheetId="1">#REF!</definedName>
    <definedName name="Sélectionner">#REF!</definedName>
    <definedName name="Sélectionner_un_élément" localSheetId="4">#REF!</definedName>
    <definedName name="Sélectionner_un_élément" localSheetId="1">#REF!</definedName>
    <definedName name="Sélectionner_un_élément">#REF!</definedName>
    <definedName name="_xlnm.Print_Area" localSheetId="4">'Liste cas-UDS-UP-RI -CHSLD'!$A$1:$R$20</definedName>
    <definedName name="_xlnm.Print_Area" localSheetId="2">'Liste gastro - UDS-UP-RI-CHSLD'!$A$1:$P$14</definedName>
  </definedNames>
  <calcPr calcId="162913"/>
  <pivotCaches>
    <pivotCache cacheId="0" r:id="rId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4" i="18" l="1"/>
  <c r="K6" i="4" l="1"/>
  <c r="D28" i="17" l="1"/>
  <c r="D27" i="17"/>
  <c r="D16" i="17"/>
  <c r="D18" i="17"/>
  <c r="D17" i="17"/>
  <c r="D19" i="17" l="1"/>
  <c r="D29" i="17"/>
  <c r="D34" i="17" l="1"/>
  <c r="D10" i="17"/>
  <c r="D12" i="17" s="1"/>
  <c r="CO208" i="16"/>
  <c r="CN208" i="16"/>
  <c r="CM208" i="16"/>
  <c r="CL208" i="16"/>
  <c r="CK208" i="16"/>
  <c r="CJ208" i="16"/>
  <c r="CI208" i="16"/>
  <c r="CH208" i="16"/>
  <c r="CG208" i="16"/>
  <c r="CF208" i="16"/>
  <c r="CE208" i="16"/>
  <c r="CD208" i="16"/>
  <c r="CC208" i="16"/>
  <c r="CB208" i="16"/>
  <c r="CA208" i="16"/>
  <c r="BZ208" i="16"/>
  <c r="BY208" i="16"/>
  <c r="BX208" i="16"/>
  <c r="BW208" i="16"/>
  <c r="BV208" i="16"/>
  <c r="BU208" i="16"/>
  <c r="BT208" i="16"/>
  <c r="BS208" i="16"/>
  <c r="BR208" i="16"/>
  <c r="BQ208" i="16"/>
  <c r="BP208" i="16"/>
  <c r="BO208" i="16"/>
  <c r="BN208" i="16"/>
  <c r="BM208" i="16"/>
  <c r="BL208" i="16"/>
  <c r="BK208" i="16"/>
  <c r="BJ208" i="16"/>
  <c r="BI208" i="16"/>
  <c r="BH208" i="16"/>
  <c r="BG208" i="16"/>
  <c r="BF208" i="16"/>
  <c r="BE208" i="16"/>
  <c r="BD208" i="16"/>
  <c r="BC208" i="16"/>
  <c r="BB208" i="16"/>
  <c r="BA208" i="16"/>
  <c r="AZ208" i="16"/>
  <c r="AY208" i="16"/>
  <c r="AX208" i="16"/>
  <c r="AW208" i="16"/>
  <c r="AV208" i="16"/>
  <c r="AU208" i="16"/>
  <c r="AT208" i="16"/>
  <c r="AS208" i="16"/>
  <c r="AR208" i="16"/>
  <c r="AQ208" i="16"/>
  <c r="AP208" i="16"/>
  <c r="AO208" i="16"/>
  <c r="AN208" i="16"/>
  <c r="AM208" i="16"/>
  <c r="AL208" i="16"/>
  <c r="AK208" i="16"/>
  <c r="AJ208" i="16"/>
  <c r="AI208" i="16"/>
  <c r="AH208" i="16"/>
  <c r="AG208" i="16"/>
  <c r="AF208" i="16"/>
  <c r="AE208" i="16"/>
  <c r="AD208" i="16"/>
  <c r="AC208" i="16"/>
  <c r="AB208" i="16"/>
  <c r="AA208" i="16"/>
  <c r="Z208" i="16"/>
  <c r="Y208" i="16"/>
  <c r="X208" i="16"/>
  <c r="W208" i="16"/>
  <c r="V208" i="16"/>
  <c r="U208" i="16"/>
  <c r="T208" i="16"/>
  <c r="S208" i="16"/>
  <c r="R208" i="16"/>
  <c r="O208" i="16"/>
  <c r="N208" i="16"/>
  <c r="K208" i="16"/>
  <c r="J208" i="16"/>
  <c r="I208" i="16"/>
  <c r="F208" i="16"/>
  <c r="E208" i="16"/>
  <c r="D208" i="16"/>
  <c r="C208" i="16"/>
  <c r="I13" i="16"/>
  <c r="D8" i="16"/>
  <c r="CP208" i="16" l="1"/>
  <c r="D11" i="17"/>
  <c r="E9" i="14" l="1"/>
  <c r="E8" i="14"/>
  <c r="B9" i="14"/>
  <c r="B8" i="14"/>
  <c r="E5" i="14"/>
  <c r="E4" i="14"/>
  <c r="E3" i="14"/>
  <c r="E2" i="14"/>
  <c r="B5" i="14"/>
  <c r="B4" i="14"/>
  <c r="B3" i="14"/>
  <c r="B2" i="14"/>
  <c r="D26" i="17"/>
  <c r="D21" i="17" l="1"/>
  <c r="D5" i="16"/>
  <c r="D25" i="17"/>
  <c r="D7" i="16"/>
  <c r="D10" i="16"/>
  <c r="D9" i="16"/>
  <c r="D4" i="16"/>
  <c r="D6" i="16" l="1"/>
  <c r="D22" i="17"/>
  <c r="T59" i="4"/>
  <c r="S59" i="4"/>
  <c r="R59" i="4"/>
  <c r="P59" i="4" l="1"/>
  <c r="M59" i="4" l="1"/>
  <c r="K59" i="4"/>
  <c r="A195" i="3" l="1"/>
  <c r="AE12" i="3"/>
  <c r="AC12" i="3"/>
  <c r="AA12" i="3"/>
  <c r="Y12" i="3"/>
  <c r="W12" i="3"/>
  <c r="U12" i="3"/>
  <c r="S9" i="3"/>
  <c r="Q12" i="3"/>
  <c r="O12" i="3"/>
  <c r="M12" i="3"/>
  <c r="K12" i="3"/>
  <c r="I12" i="3"/>
  <c r="G12" i="3"/>
  <c r="E6" i="3"/>
  <c r="C12" i="3"/>
  <c r="BZ59" i="4"/>
  <c r="BY59" i="4"/>
  <c r="BX59" i="4"/>
  <c r="BW59" i="4"/>
  <c r="BV59" i="4"/>
  <c r="BU59" i="4"/>
  <c r="BT59" i="4"/>
  <c r="BS59" i="4"/>
  <c r="BR59" i="4"/>
  <c r="BQ59" i="4"/>
  <c r="BP59" i="4"/>
  <c r="BO59" i="4"/>
  <c r="BN59" i="4"/>
  <c r="BM59" i="4"/>
  <c r="BL59" i="4"/>
  <c r="BK59" i="4"/>
  <c r="BJ59" i="4"/>
  <c r="BI59" i="4"/>
  <c r="BH59" i="4"/>
  <c r="BG59" i="4"/>
  <c r="BF59" i="4"/>
  <c r="BE59" i="4"/>
  <c r="BD59" i="4"/>
  <c r="BC59" i="4"/>
  <c r="BB59" i="4"/>
  <c r="BA59" i="4"/>
  <c r="AZ59" i="4"/>
  <c r="AY59" i="4"/>
  <c r="AX59" i="4"/>
  <c r="AW59" i="4"/>
  <c r="AV59" i="4"/>
  <c r="AU59" i="4"/>
  <c r="AT59" i="4"/>
  <c r="AS59" i="4"/>
  <c r="AR59" i="4"/>
  <c r="AQ59" i="4"/>
  <c r="AP59" i="4"/>
  <c r="AO59" i="4"/>
  <c r="AN59" i="4"/>
  <c r="AM59" i="4"/>
  <c r="AL59" i="4"/>
  <c r="AK59" i="4"/>
  <c r="AJ59" i="4"/>
  <c r="AI59" i="4"/>
  <c r="AH59" i="4"/>
  <c r="AG59" i="4"/>
  <c r="AF59" i="4"/>
  <c r="AE59" i="4"/>
  <c r="AD59" i="4"/>
  <c r="AC59" i="4"/>
  <c r="AB59" i="4"/>
  <c r="AA59" i="4"/>
  <c r="Z59" i="4"/>
  <c r="Y59" i="4"/>
  <c r="X59" i="4"/>
  <c r="W59" i="4"/>
  <c r="V59" i="4"/>
  <c r="U59" i="4"/>
  <c r="H59" i="4"/>
  <c r="D59" i="4"/>
  <c r="Q59" i="4"/>
  <c r="F59" i="4"/>
  <c r="E59" i="4"/>
  <c r="C59" i="4"/>
  <c r="CD59" i="4"/>
  <c r="CN59" i="4" l="1"/>
  <c r="CE59" i="4"/>
  <c r="CF59" i="4" l="1"/>
  <c r="CL59" i="4" l="1"/>
  <c r="CK59" i="4"/>
  <c r="CB59" i="4" l="1"/>
  <c r="CC59" i="4"/>
  <c r="CA59" i="4"/>
  <c r="CG59" i="4" l="1"/>
  <c r="CJ59" i="4" l="1"/>
  <c r="CI59" i="4"/>
  <c r="CH59" i="4" l="1"/>
  <c r="CM59" i="4"/>
</calcChain>
</file>

<file path=xl/sharedStrings.xml><?xml version="1.0" encoding="utf-8"?>
<sst xmlns="http://schemas.openxmlformats.org/spreadsheetml/2006/main" count="245" uniqueCount="188">
  <si>
    <t>Nombre de Statut du cas</t>
  </si>
  <si>
    <t>Column Labels</t>
  </si>
  <si>
    <t>Row Labels</t>
  </si>
  <si>
    <t>Positif</t>
  </si>
  <si>
    <t>Grand Total</t>
  </si>
  <si>
    <t>CHARTWELL OASIS ST-JEAN</t>
  </si>
  <si>
    <t>Résident</t>
  </si>
  <si>
    <t xml:space="preserve">Levée d'isolement prévue pour un cas confirmé: Date début des sx + 10 jours; ou date résultat positif si sans sx + 10 jours; 
Note : compter 21 jours si hospitalisé aux soins intensifs ou 28 jours si immunosupprimé ( sauf si 2 tests négatifs à au moins 24h d'intervalle entre J21 et J28, levée d'isolement possible à la réception du 2ème test négatif). 
Levée d'isolement prévue pour un contact : 14 jours depuis dernier contact; si développement de symptômes durant les 14 jours, ajustement de la période d'isolement : + 10 jours à compter du début des symptômes si résultat positif. </t>
  </si>
  <si>
    <t>HÉMOVIGILANCE : Dans cette situation, avisez le chargé de sécurité transfusionnel de votre installation.</t>
  </si>
  <si>
    <t>Commentaires</t>
  </si>
  <si>
    <t>Sexe
F / H</t>
  </si>
  <si>
    <t>DDN
(aaaa-mm-jj)</t>
  </si>
  <si>
    <t>Vaccination
Oui / Non</t>
  </si>
  <si>
    <r>
      <t xml:space="preserve">Début Sx
(vide si </t>
    </r>
    <r>
      <rPr>
        <b/>
        <sz val="10"/>
        <color rgb="FF000000"/>
        <rFont val="Calibri"/>
        <family val="2"/>
      </rPr>
      <t>Ø</t>
    </r>
    <r>
      <rPr>
        <b/>
        <sz val="10"/>
        <color rgb="FF000000"/>
        <rFont val="Calibri"/>
        <family val="2"/>
        <scheme val="minor"/>
      </rPr>
      <t>)
aaaa-mm-jj</t>
    </r>
  </si>
  <si>
    <t>Niveau de risque
Étroit / Élargi</t>
  </si>
  <si>
    <t>Type de travailleur</t>
  </si>
  <si>
    <t>Évolution du 
Cas / Contact</t>
  </si>
  <si>
    <t>TdS</t>
  </si>
  <si>
    <t>Non requis</t>
  </si>
  <si>
    <t>Positif - TAAN (PCR)</t>
  </si>
  <si>
    <t>SOUS-TOTAL :</t>
  </si>
  <si>
    <t>Résident /
TdS /
TdS hors région /
Contact social</t>
  </si>
  <si>
    <t>Nom du milieu de vie</t>
  </si>
  <si>
    <t>Statut du milieu</t>
  </si>
  <si>
    <t>Question</t>
  </si>
  <si>
    <t>Lien avec variant
Oui / Non / Inconnu</t>
  </si>
  <si>
    <t>Résultat 1-14</t>
  </si>
  <si>
    <t>Type de milieu d'acquisition
(menu déroulant)</t>
  </si>
  <si>
    <t>Archivé</t>
  </si>
  <si>
    <t>Niveau de contact</t>
  </si>
  <si>
    <t>Statut</t>
  </si>
  <si>
    <t>Degré de risque</t>
  </si>
  <si>
    <t>Niveau de risque</t>
  </si>
  <si>
    <t>Type MV</t>
  </si>
  <si>
    <t>Cas acquis hors milieu de vie</t>
  </si>
  <si>
    <t>Usager</t>
  </si>
  <si>
    <t>F</t>
  </si>
  <si>
    <t>Oui</t>
  </si>
  <si>
    <t>Étroit</t>
  </si>
  <si>
    <t>Acquis dans le Milieu de résidence</t>
  </si>
  <si>
    <t>Rétabli</t>
  </si>
  <si>
    <t>Modéré</t>
  </si>
  <si>
    <t>Cas</t>
  </si>
  <si>
    <t>Faible</t>
  </si>
  <si>
    <t>RPA</t>
  </si>
  <si>
    <t>Contact dans le milieu</t>
  </si>
  <si>
    <t>H</t>
  </si>
  <si>
    <t>Non</t>
  </si>
  <si>
    <t>Élargi</t>
  </si>
  <si>
    <t>Positif - TDAR (rapide)</t>
  </si>
  <si>
    <t>Hors Milieu - Milieu de soins, CH</t>
  </si>
  <si>
    <t>Élevé</t>
  </si>
  <si>
    <t>Contact</t>
  </si>
  <si>
    <t>RI</t>
  </si>
  <si>
    <t>Échange infos seulement</t>
  </si>
  <si>
    <t>Ne sais pas</t>
  </si>
  <si>
    <t>Inconnu</t>
  </si>
  <si>
    <t>Positif - Lien épidémiologique</t>
  </si>
  <si>
    <t>Hors Milieu - Milieu de soins, CHSLD</t>
  </si>
  <si>
    <t>CHSLD public</t>
  </si>
  <si>
    <t>Éclosion active</t>
  </si>
  <si>
    <t>Négatif</t>
  </si>
  <si>
    <t>Hors Milieu - Milieu de soins, RPA</t>
  </si>
  <si>
    <t>CHSLD privé</t>
  </si>
  <si>
    <t>Éclosion terminée</t>
  </si>
  <si>
    <t>Faible +</t>
  </si>
  <si>
    <t>Hors Milieu - Transport public</t>
  </si>
  <si>
    <t>Milieu sous surveillance</t>
  </si>
  <si>
    <t>Non conforme</t>
  </si>
  <si>
    <t>Hors Milieu - Autre</t>
  </si>
  <si>
    <t>Surveillance terminée</t>
  </si>
  <si>
    <t>Refus</t>
  </si>
  <si>
    <t>Non connue</t>
  </si>
  <si>
    <t>TdeS COVID seulement</t>
  </si>
  <si>
    <t>Absent</t>
  </si>
  <si>
    <t>Menu non 
nécessaire</t>
  </si>
  <si>
    <t>Lieu de transfert</t>
  </si>
  <si>
    <t>Compléter</t>
  </si>
  <si>
    <t>Cas ou Cas et Contact</t>
  </si>
  <si>
    <t>Cas et Contact</t>
  </si>
  <si>
    <t xml:space="preserve">Source d'acquisition 
Ex: Souper de famille, salle à manger, contact usager, etc. </t>
  </si>
  <si>
    <t xml:space="preserve">Contact
Ex: M. Tartempion </t>
  </si>
  <si>
    <t>C-PAP/
Immuno-supprimé</t>
  </si>
  <si>
    <t xml:space="preserve">Évolution du 
Cas </t>
  </si>
  <si>
    <t>Date dépistage
aaaa-mm-jj</t>
  </si>
  <si>
    <t xml:space="preserve">Nom du milieu </t>
  </si>
  <si>
    <t>Nombre de cas total usager</t>
  </si>
  <si>
    <t>Nombre de cas total TdS</t>
  </si>
  <si>
    <t>Nombre de cas rétablis usager</t>
  </si>
  <si>
    <t>Nombre de cas rétablis TdS</t>
  </si>
  <si>
    <t>Nombre d'hospitalisation</t>
  </si>
  <si>
    <t>Nombre de décès</t>
  </si>
  <si>
    <t># de chambre</t>
  </si>
  <si>
    <t xml:space="preserve">Usager /
TdS 
</t>
  </si>
  <si>
    <t>Résultat de dépistage</t>
  </si>
  <si>
    <t>RAMQ</t>
  </si>
  <si>
    <t xml:space="preserve">Date </t>
  </si>
  <si>
    <t>C-Pap</t>
  </si>
  <si>
    <t>Immunosupprimé</t>
  </si>
  <si>
    <t>Date de rétablissement probable</t>
  </si>
  <si>
    <r>
      <rPr>
        <b/>
        <sz val="11"/>
        <color rgb="FFFF0000"/>
        <rFont val="Calibri"/>
        <family val="2"/>
        <scheme val="minor"/>
      </rPr>
      <t>RAPPELS IMPORTANTS</t>
    </r>
    <r>
      <rPr>
        <b/>
        <sz val="11"/>
        <color theme="1"/>
        <rFont val="Calibri"/>
        <family val="2"/>
        <scheme val="minor"/>
      </rPr>
      <t xml:space="preserve">
• Les usagers qui ont fait la Covid il y a moins de 3 mois ne doivent pas être dépistés. 
• Un usager rétabli est une personne qui satisfait aux critères de levée d’isolement (10 jours post-résultat) :
                o Amélioration du tableau clinique depuis 24 heures (excluant l’anosmie, l’agueusie, la dysgueusie et la toux résiduelle); 
                o Absence de fièvre depuis 48 heures (sans prise d’antipyrétiques); 
                o Période d’au moins 21 jours pour les cas ayant eu une maladie sévère (c.-à-d. ayant nécessité des soins intensifs) ou les personnes 
                    immunosupprimées
</t>
    </r>
  </si>
  <si>
    <t>Date évolution du cas</t>
  </si>
  <si>
    <t>Nombre de cas actifs usager</t>
  </si>
  <si>
    <t>NB</t>
  </si>
  <si>
    <t>Début isolement ou dernier jour travaillé</t>
  </si>
  <si>
    <t>Fin de l'éclosion prévu le:</t>
  </si>
  <si>
    <t xml:space="preserve">Lorsque complété, SVP acheminer ce formulaire à:
- l'infirmière conseil de votre secteur
-Caroline Montbleau (caroline.montbleau.cisssmo16@ssss.gouv.qc.ca)
-pci.horshospitaliers.cisssmo16@ssss.gouv.qc.ca
</t>
  </si>
  <si>
    <r>
      <t xml:space="preserve">Utiliser ce formulaire pour les RI, les CHSLD privés et les RPA avec unité de soins.
Si l'annexe 1 de la DGCRMAI-004 est utilisée.
</t>
    </r>
    <r>
      <rPr>
        <b/>
        <sz val="12"/>
        <color theme="4" tint="-0.249977111117893"/>
        <rFont val="Calibri"/>
        <family val="2"/>
        <scheme val="minor"/>
      </rPr>
      <t>***Utiliser formulaire dans l'onglet bleu pour les RPA autonome</t>
    </r>
  </si>
  <si>
    <r>
      <rPr>
        <b/>
        <sz val="10"/>
        <color theme="1"/>
        <rFont val="Calibri"/>
        <family val="2"/>
        <scheme val="minor"/>
      </rPr>
      <t>Date du premier cas</t>
    </r>
    <r>
      <rPr>
        <sz val="10"/>
        <color theme="1"/>
        <rFont val="Calibri"/>
        <family val="2"/>
        <scheme val="minor"/>
      </rPr>
      <t xml:space="preserve">
</t>
    </r>
    <r>
      <rPr>
        <sz val="8"/>
        <color theme="1"/>
        <rFont val="Calibri"/>
        <family val="2"/>
        <scheme val="minor"/>
      </rPr>
      <t>début des symptômes ou date du test</t>
    </r>
  </si>
  <si>
    <r>
      <rPr>
        <b/>
        <sz val="10"/>
        <color theme="1"/>
        <rFont val="Calibri"/>
        <family val="2"/>
        <scheme val="minor"/>
      </rPr>
      <t xml:space="preserve">Date du dernier cas </t>
    </r>
    <r>
      <rPr>
        <sz val="10"/>
        <color theme="1"/>
        <rFont val="Calibri"/>
        <family val="2"/>
        <scheme val="minor"/>
      </rPr>
      <t xml:space="preserve">
</t>
    </r>
    <r>
      <rPr>
        <sz val="8"/>
        <color theme="1"/>
        <rFont val="Calibri"/>
        <family val="2"/>
        <scheme val="minor"/>
      </rPr>
      <t>début isolement ou dernier jour de travail</t>
    </r>
  </si>
  <si>
    <t xml:space="preserve">Nom (Naissance) - Prénom 
</t>
  </si>
  <si>
    <t>Usager rétabli</t>
  </si>
  <si>
    <t>Usager Cas hospitalisé</t>
  </si>
  <si>
    <t>TdS rétabli</t>
  </si>
  <si>
    <t>TdS Cas hospitalisé</t>
  </si>
  <si>
    <t xml:space="preserve"> </t>
  </si>
  <si>
    <t>CALCUL AUTOMATIQUE, la date changera selon la date du dernier cas entrée.
Correspond à 14 jours suivant la date du dernier cas.</t>
  </si>
  <si>
    <t xml:space="preserve">Fin d'éclosion prévue le </t>
  </si>
  <si>
    <t>Date de début des symptômes (ou du test, si asymptomatique) du dernier cas relié au milieu. 
Note: Si le dernier cas était déjà en isolement préventif, prendre la date du début de cet isolement. Si le dernier cas est hospitalisé, utiliser la date du transfert. Si le dernier cas est un TdeS, prendre sa date de dernier jour travaillé, peu importe le type d'emploi ou s'il y a eu contact ou non avec des résidents.</t>
  </si>
  <si>
    <t>Date du dernier cas</t>
  </si>
  <si>
    <t>Date de début des symptômes (ou du test, si asymptomatique) du deuxième cas relié au milieu, résident ou TdeS.</t>
  </si>
  <si>
    <t>Date du deuxième cas</t>
  </si>
  <si>
    <t>Date de début des symptômes (ou du test, si asymptomatique) du premier cas relié au milieu, résident ou TdeS.</t>
  </si>
  <si>
    <t>Date du premier cas</t>
  </si>
  <si>
    <t>CALCUL AUTOMATIQUE, ne pas remplir.</t>
  </si>
  <si>
    <t>Nombre de TdeS TOTAL</t>
  </si>
  <si>
    <t>Nombre de TdeS confirmés par TDAR (test rapide)</t>
  </si>
  <si>
    <t>Indiquez le nombre total de TdeS confirmés COVID-19 + depuis le début de l'éclosion dans votre établissement. 
Note: Si un TdeS passe un TAAN à la suite d'un TDAR positif, considérer seulement le TAAN pour le calcul du total des cas.</t>
  </si>
  <si>
    <t>Nombre de TdeS confirmés par TAAN (laboratoire)</t>
  </si>
  <si>
    <t>TdeS</t>
  </si>
  <si>
    <t>Indiquez le nombre de résident décédés depuis le début de l'éclosion</t>
  </si>
  <si>
    <t>Nombre de cas décédés</t>
  </si>
  <si>
    <t>Indiquez le nombre de résidents transférés à l'hôpital depuis le début de l'éclosion</t>
  </si>
  <si>
    <t>Nombre de cas transférés à l'hôpital</t>
  </si>
  <si>
    <t>Est-ce que des dépistages ont été effectués depuis le dernier suivi? Indiquez oui ou non</t>
  </si>
  <si>
    <t>Dépistage ce jour (oui/non)</t>
  </si>
  <si>
    <t xml:space="preserve">Indiquez le nombre de lits actuellement occupés </t>
  </si>
  <si>
    <t>Nombre de lits occupés</t>
  </si>
  <si>
    <t>Indiquez le nombre de résident actuellement sous précautions additionnelles pour la COVID-19 (exclut les résidents rétablis, transférés ou décédés)</t>
  </si>
  <si>
    <t>Nombre de cas actifs</t>
  </si>
  <si>
    <t>Indiquez le nombre de résident dont les précautions additionnelles pour la COVID-19 ont été cessées depuis le début de l'éclosion</t>
  </si>
  <si>
    <t>Nombre de cas rétablis</t>
  </si>
  <si>
    <t xml:space="preserve">Nombre de résidents TOTAL </t>
  </si>
  <si>
    <t>Nombre résidents confirmés par TDAR 
(test rapide)</t>
  </si>
  <si>
    <t>Indiquez le nombre total de résidents confirmés COVID-19 + depuis le début de l'éclosion dans votre établissement. 
Note: Si un résident passe un TAAN à la suite d'un TDAR positif, considérer seulement le TAAN pour le calcul du total des cas.</t>
  </si>
  <si>
    <t>Nombre résidents confirmés par TAAN (laboratoire)</t>
  </si>
  <si>
    <t>Résidents</t>
  </si>
  <si>
    <t>NOTES EXPLICATIVES</t>
  </si>
  <si>
    <t>SOUS-TOTAL</t>
  </si>
  <si>
    <t>Nombre de place sur les unités de soins/unités prothétiques/infirmerie dans l'installation</t>
  </si>
  <si>
    <t>Nombre de place au permis dans l'installation</t>
  </si>
  <si>
    <t>**IMPORTANT : Pour les cas des unités de soins et unités prothétiques, utilisez le tableau de l'onglet jaune UDS-UP</t>
  </si>
  <si>
    <t>DATE DE LA MISE À JOUR (aaaa-mm-jj)</t>
  </si>
  <si>
    <t xml:space="preserve">NOM DU MILIEU </t>
  </si>
  <si>
    <t>SOMMAIRE DES CAS</t>
  </si>
  <si>
    <r>
      <rPr>
        <b/>
        <sz val="10"/>
        <color rgb="FFFF0000"/>
        <rFont val="Calibri"/>
        <family val="2"/>
        <scheme val="minor"/>
      </rPr>
      <t>RAPPELS IMPORTANTS</t>
    </r>
    <r>
      <rPr>
        <b/>
        <sz val="10"/>
        <color theme="1"/>
        <rFont val="Calibri"/>
        <family val="2"/>
        <scheme val="minor"/>
      </rPr>
      <t xml:space="preserve">
• Les usagers qui ont fait la Covid il y a moins de 3 mois ne doivent pas être dépistés. 
• Un usager rétabli est une personne qui satisfait aux critères de levée d’isolement (10 jours post-résultat) :
                o Amélioration du tableau clinique depuis 24 heures (excluant l’anosmie, l’agueusie, la dysgueusie et la toux résiduelle); 
                o Absence de fièvre depuis 48 heures (sans prise d’antipyrétiques); 
                o Période d’au moins 21 jours pour les cas ayant eu une maladie sévère (c.-à-d. ayant nécessité des soins intensifs) ou les personnes 
                    immunosupprimées
</t>
    </r>
  </si>
  <si>
    <t>Seuil de surveillance (5%)
OU 15 résidents (selon le plus petit nombre)</t>
  </si>
  <si>
    <t>Seuil d'éclosion (10%)
OU 25 résidents (selon le plus petit nombre)</t>
  </si>
  <si>
    <t>Nombre résidents confirmés par lien épidémiologique</t>
  </si>
  <si>
    <t>Nombre total de cas dans les 14 dermiers jours</t>
  </si>
  <si>
    <t>Indiquez le nombre total de résidents confirmés COVID-19 + depuis les 14 derniers jours, afin de calculer le seuil. Lorsque le seuil d'éclosion est atteint, la fin d'éclosion sera établie 14 jours après le dernier nouveau cas.</t>
  </si>
  <si>
    <t xml:space="preserve">Indiquez le nombre total de résidents confirmés COVID-19 + par lien épidémiologique ayant des symptômes de la COVID-19 et ayant eu un contact à risque élevé dans les 14 derniers jours avec une personne ayant testé positif à la COVID-19 (ex: lors de refus de dépistage)
</t>
  </si>
  <si>
    <t>Date de fin des symptômes</t>
  </si>
  <si>
    <t>Date de fin des symptômes du dernier cas</t>
  </si>
  <si>
    <t>Date de fin d'éclosion</t>
  </si>
  <si>
    <t>Décès</t>
  </si>
  <si>
    <t>Symptômes</t>
  </si>
  <si>
    <t>Diarrhée</t>
  </si>
  <si>
    <t>Vomissement</t>
  </si>
  <si>
    <t>Fièvre</t>
  </si>
  <si>
    <t>Douleur abdominale</t>
  </si>
  <si>
    <t>Nausée</t>
  </si>
  <si>
    <t>Céphalée</t>
  </si>
  <si>
    <t>Colonne1</t>
  </si>
  <si>
    <t>Symptômes (choisissez dans la liste déroulante)</t>
  </si>
  <si>
    <t>Début isolement ou dernier jour travaillé
(aaaa-mm-jj)</t>
  </si>
  <si>
    <t>Date de fin des symptômes
(aaaa-mm-jj)</t>
  </si>
  <si>
    <t>Date de fin des précautions additionnelles
(aaaa-mm-jj)</t>
  </si>
  <si>
    <t>Date de fin des symptômes du dernier cas
(aaaa-mm-jj)</t>
  </si>
  <si>
    <t>Date de fin d'éclosion
(calcul automatique)</t>
  </si>
  <si>
    <t>Unité, étage ou secteur</t>
  </si>
  <si>
    <t>Hospitalisation?</t>
  </si>
  <si>
    <r>
      <t>Début Sx</t>
    </r>
    <r>
      <rPr>
        <b/>
        <sz val="10"/>
        <color rgb="FF000000"/>
        <rFont val="Calibri"/>
        <family val="2"/>
        <scheme val="minor"/>
      </rPr>
      <t xml:space="preserve">
aaaa-mm-jj</t>
    </r>
  </si>
  <si>
    <t xml:space="preserve">Usager /
TdS 
</t>
  </si>
  <si>
    <t>Formulaire de suivi des cas de Gastro-entérite virale</t>
  </si>
  <si>
    <r>
      <t xml:space="preserve">Apparition soudaine en 24 heures d’au moins deux épisodes de vomissements
</t>
    </r>
    <r>
      <rPr>
        <b/>
        <sz val="8"/>
        <color theme="1"/>
        <rFont val="Calibri"/>
        <family val="2"/>
        <scheme val="minor"/>
      </rPr>
      <t>OU</t>
    </r>
    <r>
      <rPr>
        <sz val="8"/>
        <color theme="1"/>
        <rFont val="Calibri"/>
        <family val="2"/>
        <scheme val="minor"/>
      </rPr>
      <t xml:space="preserve">
Apparition soudaine en 24 heures de deux épisodes de selles molles (selles prenant la forme du contenant) ou liquides de plus que ce qui est considéré comme normal pour l'usager</t>
    </r>
    <r>
      <rPr>
        <b/>
        <sz val="8"/>
        <color theme="1"/>
        <rFont val="Calibri"/>
        <family val="2"/>
        <scheme val="minor"/>
      </rPr>
      <t xml:space="preserve"> ET</t>
    </r>
    <r>
      <rPr>
        <sz val="8"/>
        <color theme="1"/>
        <rFont val="Calibri"/>
        <family val="2"/>
        <scheme val="minor"/>
      </rPr>
      <t xml:space="preserve">
Accompagnés d’au moins un des signes ou symptômes suivants : Fièvre, Nausée, Douleurs ou crampes abdominales, Céphalées.
N.B. Il est important d’évaluer la présence d’autres facteurs causals pouvant être associés à la diarrhée : laxatifs, effets indésirables de certains médicaments associés à des vomissements ou à des changements du transit intestinal, poussée évolutive d’une maladie chronique (ex. : maladie de Crohn), Gavage.</t>
    </r>
  </si>
  <si>
    <t>Nom du milieu</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</si>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</sst>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yyyy\-mm\-dd;@"/>
    <numFmt numFmtId="165" formatCode="yyyy/mm/dd;@"/>
    <numFmt numFmtId="166" formatCode="[$-F800]dddd\,\ mmmm\ dd\,\ yyyy"/>
  </numFmts>
  <fonts count="34">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10"/>
      <color rgb="FF000000"/>
      <name val="Calibri"/>
      <family val="2"/>
      <scheme val="minor"/>
    </font>
    <font>
      <sz val="11"/>
      <color rgb="FFFF0000"/>
      <name val="Calibri"/>
      <family val="2"/>
      <scheme val="minor"/>
    </font>
    <font>
      <u/>
      <sz val="11"/>
      <color theme="10"/>
      <name val="Calibri"/>
      <family val="2"/>
      <scheme val="minor"/>
    </font>
    <font>
      <sz val="14"/>
      <color theme="1"/>
      <name val="Calibri"/>
      <family val="2"/>
      <scheme val="minor"/>
    </font>
    <font>
      <sz val="11"/>
      <color rgb="FF000000"/>
      <name val="Calibri"/>
      <family val="2"/>
    </font>
    <font>
      <b/>
      <sz val="10"/>
      <color rgb="FF000000"/>
      <name val="Calibri"/>
      <family val="2"/>
      <scheme val="minor"/>
    </font>
    <font>
      <b/>
      <sz val="10"/>
      <color rgb="FF000000"/>
      <name val="Calibri"/>
      <family val="2"/>
    </font>
    <font>
      <b/>
      <sz val="11"/>
      <color rgb="FFFFFFFF"/>
      <name val="Calibri"/>
      <family val="2"/>
    </font>
    <font>
      <b/>
      <sz val="11"/>
      <color theme="0"/>
      <name val="Calibri"/>
      <family val="2"/>
      <scheme val="minor"/>
    </font>
    <font>
      <b/>
      <sz val="10"/>
      <color theme="1"/>
      <name val="Calibri"/>
      <family val="2"/>
      <scheme val="minor"/>
    </font>
    <font>
      <sz val="12"/>
      <color theme="1"/>
      <name val="Calibri"/>
      <family val="2"/>
      <scheme val="minor"/>
    </font>
    <font>
      <b/>
      <sz val="12"/>
      <color theme="1"/>
      <name val="Calibri"/>
      <family val="2"/>
      <scheme val="minor"/>
    </font>
    <font>
      <sz val="11"/>
      <color rgb="FF333333"/>
      <name val="Roboto"/>
      <family val="2"/>
      <charset val="1"/>
    </font>
    <font>
      <sz val="11"/>
      <color rgb="FF757575"/>
      <name val="Arial"/>
      <family val="2"/>
      <charset val="1"/>
    </font>
    <font>
      <sz val="12"/>
      <color rgb="FF757575"/>
      <name val="Roboto"/>
      <family val="2"/>
      <charset val="1"/>
    </font>
    <font>
      <b/>
      <sz val="11"/>
      <color rgb="FFFF0000"/>
      <name val="Calibri"/>
      <family val="2"/>
      <scheme val="minor"/>
    </font>
    <font>
      <sz val="14"/>
      <color rgb="FFFF0000"/>
      <name val="Calibri"/>
      <family val="2"/>
      <scheme val="minor"/>
    </font>
    <font>
      <b/>
      <sz val="12"/>
      <color rgb="FFFF0000"/>
      <name val="Calibri"/>
      <family val="2"/>
      <scheme val="minor"/>
    </font>
    <font>
      <sz val="12"/>
      <color rgb="FFFF0000"/>
      <name val="Calibri"/>
      <family val="2"/>
      <scheme val="minor"/>
    </font>
    <font>
      <sz val="11"/>
      <name val="Calibri"/>
      <family val="2"/>
      <scheme val="minor"/>
    </font>
    <font>
      <sz val="8"/>
      <color theme="1"/>
      <name val="Calibri"/>
      <family val="2"/>
      <scheme val="minor"/>
    </font>
    <font>
      <b/>
      <sz val="12"/>
      <color theme="4" tint="-0.249977111117893"/>
      <name val="Calibri"/>
      <family val="2"/>
      <scheme val="minor"/>
    </font>
    <font>
      <i/>
      <sz val="9"/>
      <color theme="1"/>
      <name val="Calibri"/>
      <family val="2"/>
      <scheme val="minor"/>
    </font>
    <font>
      <sz val="9"/>
      <color theme="1"/>
      <name val="Calibri"/>
      <family val="2"/>
      <scheme val="minor"/>
    </font>
    <font>
      <b/>
      <sz val="16"/>
      <color theme="1"/>
      <name val="Calibri"/>
      <family val="2"/>
      <scheme val="minor"/>
    </font>
    <font>
      <b/>
      <sz val="10"/>
      <color rgb="FFFF0000"/>
      <name val="Calibri"/>
      <family val="2"/>
      <scheme val="minor"/>
    </font>
    <font>
      <sz val="8"/>
      <color rgb="FF000000"/>
      <name val="Segoe UI"/>
      <family val="2"/>
    </font>
    <font>
      <sz val="10"/>
      <color theme="1"/>
      <name val="Calibri"/>
      <family val="2"/>
      <scheme val="minor"/>
    </font>
    <font>
      <sz val="10"/>
      <color rgb="FF757575"/>
      <name val="Calibri"/>
      <family val="2"/>
      <scheme val="minor"/>
    </font>
    <font>
      <b/>
      <sz val="8"/>
      <color theme="1"/>
      <name val="Calibri"/>
      <family val="2"/>
      <scheme val="minor"/>
    </font>
  </fonts>
  <fills count="26">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rgb="FFD9D9D9"/>
        <bgColor indexed="64"/>
      </patternFill>
    </fill>
    <fill>
      <patternFill patternType="solid">
        <fgColor theme="4" tint="0.79998168889431442"/>
        <bgColor theme="4" tint="0.79998168889431442"/>
      </patternFill>
    </fill>
    <fill>
      <patternFill patternType="solid">
        <fgColor rgb="FFDDEBF7"/>
        <bgColor rgb="FFDDEBF7"/>
      </patternFill>
    </fill>
    <fill>
      <patternFill patternType="solid">
        <fgColor rgb="FF7030A0"/>
        <bgColor indexed="64"/>
      </patternFill>
    </fill>
    <fill>
      <patternFill patternType="solid">
        <fgColor rgb="FFFFFCCC"/>
        <bgColor indexed="64"/>
      </patternFill>
    </fill>
    <fill>
      <patternFill patternType="solid">
        <fgColor rgb="FFFFF2CC"/>
        <bgColor indexed="64"/>
      </patternFill>
    </fill>
    <fill>
      <patternFill patternType="solid">
        <fgColor rgb="FF5B9BD5"/>
        <bgColor rgb="FF5B9BD5"/>
      </patternFill>
    </fill>
    <fill>
      <patternFill patternType="solid">
        <fgColor rgb="FFFF0000"/>
        <bgColor rgb="FF000000"/>
      </patternFill>
    </fill>
    <fill>
      <patternFill patternType="solid">
        <fgColor rgb="FFFFFF00"/>
        <bgColor rgb="FF000000"/>
      </patternFill>
    </fill>
    <fill>
      <patternFill patternType="solid">
        <fgColor rgb="FFFFD966"/>
        <bgColor rgb="FF000000"/>
      </patternFill>
    </fill>
    <fill>
      <patternFill patternType="solid">
        <fgColor rgb="FF92D050"/>
        <bgColor indexed="64"/>
      </patternFill>
    </fill>
    <fill>
      <patternFill patternType="solid">
        <fgColor rgb="FFFFFFFF"/>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9"/>
        <bgColor indexed="64"/>
      </patternFill>
    </fill>
    <fill>
      <patternFill patternType="solid">
        <fgColor rgb="FFFF0000"/>
        <bgColor indexed="64"/>
      </patternFill>
    </fill>
    <fill>
      <patternFill patternType="solid">
        <fgColor theme="5"/>
        <bgColor indexed="64"/>
      </patternFill>
    </fill>
    <fill>
      <patternFill patternType="solid">
        <fgColor theme="9" tint="0.39997558519241921"/>
        <bgColor indexed="64"/>
      </patternFill>
    </fill>
    <fill>
      <patternFill patternType="solid">
        <fgColor theme="6" tint="0.59999389629810485"/>
        <bgColor indexed="64"/>
      </patternFill>
    </fill>
  </fills>
  <borders count="56">
    <border>
      <left/>
      <right/>
      <top/>
      <bottom/>
      <diagonal/>
    </border>
    <border>
      <left style="thin">
        <color theme="4"/>
      </left>
      <right style="thin">
        <color theme="4"/>
      </right>
      <top style="thin">
        <color theme="4"/>
      </top>
      <bottom style="thin">
        <color theme="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rgb="FFDDDDDD"/>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4"/>
      </left>
      <right style="thin">
        <color theme="4"/>
      </right>
      <top/>
      <bottom style="thin">
        <color theme="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theme="1"/>
      </top>
      <bottom style="thin">
        <color theme="1"/>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thin">
        <color theme="1"/>
      </bottom>
      <diagonal/>
    </border>
    <border>
      <left/>
      <right/>
      <top style="medium">
        <color indexed="64"/>
      </top>
      <bottom style="thin">
        <color theme="1"/>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0" fontId="6" fillId="0" borderId="0" applyNumberFormat="0" applyFill="0" applyBorder="0" applyAlignment="0" applyProtection="0"/>
    <xf numFmtId="0" fontId="14" fillId="0" borderId="0"/>
  </cellStyleXfs>
  <cellXfs count="321">
    <xf numFmtId="0" fontId="0" fillId="0" borderId="0" xfId="0"/>
    <xf numFmtId="0" fontId="5" fillId="0" borderId="0" xfId="0" applyFont="1"/>
    <xf numFmtId="0" fontId="0" fillId="0" borderId="0" xfId="0" applyAlignment="1">
      <alignment horizontal="center" wrapText="1"/>
    </xf>
    <xf numFmtId="0" fontId="0" fillId="0" borderId="0" xfId="0" applyAlignment="1">
      <alignment horizontal="center"/>
    </xf>
    <xf numFmtId="0" fontId="0" fillId="0" borderId="0" xfId="0" applyAlignment="1">
      <alignment horizontal="left"/>
    </xf>
    <xf numFmtId="0" fontId="0" fillId="0" borderId="0" xfId="0" pivotButton="1"/>
    <xf numFmtId="14" fontId="3" fillId="0" borderId="0" xfId="0" applyNumberFormat="1" applyFont="1" applyAlignment="1" applyProtection="1">
      <alignment horizontal="center" vertical="center"/>
      <protection locked="0"/>
    </xf>
    <xf numFmtId="0" fontId="0" fillId="0" borderId="0" xfId="0" applyAlignment="1">
      <alignment horizontal="left" indent="1"/>
    </xf>
    <xf numFmtId="0" fontId="0" fillId="0" borderId="0" xfId="0" applyAlignment="1">
      <alignment horizontal="left" indent="2"/>
    </xf>
    <xf numFmtId="0" fontId="3"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0" fontId="3" fillId="0" borderId="0" xfId="0" applyFont="1" applyProtection="1">
      <protection locked="0"/>
    </xf>
    <xf numFmtId="0" fontId="11" fillId="11" borderId="0" xfId="0" applyFont="1" applyFill="1" applyAlignment="1">
      <alignment vertical="top" wrapText="1"/>
    </xf>
    <xf numFmtId="0" fontId="8" fillId="7" borderId="0" xfId="0" applyFont="1" applyFill="1"/>
    <xf numFmtId="0" fontId="8" fillId="0" borderId="0" xfId="0" applyFont="1"/>
    <xf numFmtId="0" fontId="0" fillId="15" borderId="0" xfId="0" applyFill="1" applyAlignment="1">
      <alignment horizontal="center"/>
    </xf>
    <xf numFmtId="0" fontId="8" fillId="12" borderId="0" xfId="0" applyFont="1" applyFill="1"/>
    <xf numFmtId="0" fontId="8" fillId="13" borderId="0" xfId="0" applyFont="1" applyFill="1"/>
    <xf numFmtId="0" fontId="8" fillId="14" borderId="0" xfId="0" applyFont="1" applyFill="1"/>
    <xf numFmtId="0" fontId="0" fillId="8" borderId="0" xfId="0" applyFill="1"/>
    <xf numFmtId="0" fontId="12" fillId="8" borderId="0" xfId="0" applyFont="1" applyFill="1"/>
    <xf numFmtId="165" fontId="3" fillId="0" borderId="0" xfId="0" applyNumberFormat="1" applyFont="1" applyAlignment="1" applyProtection="1">
      <alignment horizontal="center" vertical="center"/>
      <protection locked="0"/>
    </xf>
    <xf numFmtId="49" fontId="3" fillId="0" borderId="0" xfId="0" applyNumberFormat="1" applyFont="1" applyAlignment="1" applyProtection="1">
      <alignment horizontal="center" vertical="center"/>
      <protection locked="0"/>
    </xf>
    <xf numFmtId="165" fontId="0" fillId="0" borderId="0" xfId="0" applyNumberFormat="1"/>
    <xf numFmtId="164" fontId="0" fillId="0" borderId="0" xfId="0" applyNumberFormat="1"/>
    <xf numFmtId="165" fontId="2" fillId="0" borderId="0" xfId="0" applyNumberFormat="1" applyFont="1"/>
    <xf numFmtId="0" fontId="7" fillId="0" borderId="0" xfId="0" applyFont="1"/>
    <xf numFmtId="0" fontId="3" fillId="0" borderId="0" xfId="0" applyFont="1" applyAlignment="1">
      <alignment horizontal="left" vertical="center"/>
    </xf>
    <xf numFmtId="0" fontId="3" fillId="0" borderId="0" xfId="0" applyFont="1" applyAlignment="1">
      <alignment horizontal="left" vertical="center" wrapText="1"/>
    </xf>
    <xf numFmtId="165" fontId="4" fillId="0" borderId="0" xfId="0" applyNumberFormat="1"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center" wrapText="1"/>
    </xf>
    <xf numFmtId="0" fontId="3" fillId="3" borderId="0" xfId="0" applyFont="1" applyFill="1" applyAlignment="1">
      <alignment horizontal="center" vertical="center" wrapText="1"/>
    </xf>
    <xf numFmtId="0" fontId="3" fillId="5" borderId="0" xfId="0" applyFont="1" applyFill="1" applyAlignment="1">
      <alignment horizontal="center" vertical="center" wrapText="1"/>
    </xf>
    <xf numFmtId="0" fontId="4" fillId="3" borderId="0" xfId="0" applyFont="1" applyFill="1" applyAlignment="1">
      <alignment horizontal="center" vertical="center" wrapText="1"/>
    </xf>
    <xf numFmtId="14" fontId="3" fillId="6" borderId="1" xfId="0" applyNumberFormat="1" applyFont="1" applyFill="1" applyBorder="1" applyAlignment="1" applyProtection="1">
      <alignment horizontal="center" vertical="center"/>
      <protection locked="0"/>
    </xf>
    <xf numFmtId="0" fontId="3" fillId="0" borderId="1" xfId="0" applyFont="1" applyBorder="1" applyAlignment="1" applyProtection="1">
      <alignment horizontal="left" vertical="center"/>
      <protection locked="0"/>
    </xf>
    <xf numFmtId="164" fontId="3" fillId="6" borderId="1" xfId="0" applyNumberFormat="1" applyFont="1" applyFill="1" applyBorder="1" applyAlignment="1" applyProtection="1">
      <alignment horizontal="center" vertical="center"/>
      <protection locked="0"/>
    </xf>
    <xf numFmtId="0" fontId="13" fillId="0" borderId="0" xfId="0" applyFont="1" applyAlignment="1">
      <alignment horizontal="center" vertical="center" wrapText="1"/>
    </xf>
    <xf numFmtId="0" fontId="3" fillId="2" borderId="0" xfId="0" applyFont="1" applyFill="1" applyAlignment="1">
      <alignment horizontal="center" vertical="center" wrapText="1"/>
    </xf>
    <xf numFmtId="0" fontId="0" fillId="10" borderId="2" xfId="0" applyFill="1" applyBorder="1" applyAlignment="1">
      <alignment horizontal="left" vertical="center" wrapText="1"/>
    </xf>
    <xf numFmtId="49" fontId="3" fillId="6" borderId="0" xfId="0" applyNumberFormat="1" applyFont="1" applyFill="1" applyAlignment="1" applyProtection="1">
      <alignment horizontal="center" vertical="center"/>
      <protection locked="0"/>
    </xf>
    <xf numFmtId="0" fontId="3" fillId="17" borderId="0" xfId="0" applyFont="1" applyFill="1" applyAlignment="1">
      <alignment horizontal="center" vertical="center" wrapText="1"/>
    </xf>
    <xf numFmtId="0" fontId="3" fillId="17" borderId="0" xfId="0" applyFont="1" applyFill="1" applyBorder="1" applyAlignment="1">
      <alignment vertical="center"/>
    </xf>
    <xf numFmtId="0" fontId="3" fillId="17" borderId="0" xfId="0" applyFont="1" applyFill="1" applyBorder="1" applyAlignment="1">
      <alignment horizontal="center" vertical="center" wrapText="1"/>
    </xf>
    <xf numFmtId="0" fontId="3" fillId="17" borderId="0" xfId="0" applyFont="1" applyFill="1" applyBorder="1" applyAlignment="1">
      <alignment horizontal="center" vertical="center"/>
    </xf>
    <xf numFmtId="0" fontId="0" fillId="17" borderId="0" xfId="0" applyFill="1" applyBorder="1" applyAlignment="1">
      <alignment horizontal="center" vertical="center"/>
    </xf>
    <xf numFmtId="0" fontId="0" fillId="17" borderId="0" xfId="0" applyFill="1" applyBorder="1"/>
    <xf numFmtId="0" fontId="4" fillId="17" borderId="0" xfId="0" applyFont="1" applyFill="1" applyBorder="1" applyAlignment="1">
      <alignment horizontal="center" vertical="center" wrapText="1"/>
    </xf>
    <xf numFmtId="0" fontId="14" fillId="17" borderId="0" xfId="0" applyFont="1" applyFill="1" applyBorder="1"/>
    <xf numFmtId="0" fontId="15" fillId="17" borderId="0" xfId="0" applyFont="1" applyFill="1" applyBorder="1" applyAlignment="1" applyProtection="1">
      <alignment horizontal="center" vertical="center"/>
      <protection locked="0"/>
    </xf>
    <xf numFmtId="165" fontId="14" fillId="17" borderId="0" xfId="0" applyNumberFormat="1" applyFont="1" applyFill="1" applyBorder="1"/>
    <xf numFmtId="165" fontId="0" fillId="17" borderId="0" xfId="0" applyNumberFormat="1" applyFill="1" applyBorder="1"/>
    <xf numFmtId="0" fontId="14" fillId="17" borderId="0" xfId="0" applyFont="1" applyFill="1" applyBorder="1" applyAlignment="1">
      <alignment horizontal="right" vertical="center" wrapText="1"/>
    </xf>
    <xf numFmtId="0" fontId="3" fillId="17" borderId="0" xfId="0" applyFont="1" applyFill="1" applyBorder="1" applyAlignment="1">
      <alignment horizontal="left" vertical="center"/>
    </xf>
    <xf numFmtId="165" fontId="4" fillId="17" borderId="0" xfId="0" applyNumberFormat="1" applyFont="1" applyFill="1" applyBorder="1" applyAlignment="1">
      <alignment horizontal="center" vertical="center" wrapText="1"/>
    </xf>
    <xf numFmtId="0" fontId="0" fillId="0" borderId="0" xfId="0" applyAlignment="1">
      <alignment wrapText="1"/>
    </xf>
    <xf numFmtId="0" fontId="3" fillId="17" borderId="0" xfId="0" applyFont="1" applyFill="1" applyBorder="1" applyAlignment="1">
      <alignment vertical="center" wrapText="1"/>
    </xf>
    <xf numFmtId="0" fontId="1" fillId="17" borderId="0" xfId="0" applyFont="1" applyFill="1" applyBorder="1" applyAlignment="1">
      <alignment vertical="center" wrapText="1"/>
    </xf>
    <xf numFmtId="0" fontId="3" fillId="17" borderId="0" xfId="0" applyFont="1" applyFill="1" applyBorder="1" applyAlignment="1">
      <alignment horizontal="right" vertical="center"/>
    </xf>
    <xf numFmtId="0" fontId="14" fillId="17" borderId="0" xfId="0" applyFont="1" applyFill="1" applyBorder="1" applyAlignment="1">
      <alignment horizontal="right" vertical="center"/>
    </xf>
    <xf numFmtId="0" fontId="15" fillId="17" borderId="6" xfId="0" applyFont="1" applyFill="1" applyBorder="1" applyAlignment="1">
      <alignment horizontal="right" vertical="center" wrapText="1"/>
    </xf>
    <xf numFmtId="0" fontId="15" fillId="17" borderId="6" xfId="0" applyFont="1" applyFill="1" applyBorder="1" applyAlignment="1">
      <alignment horizontal="right" vertical="center"/>
    </xf>
    <xf numFmtId="14" fontId="9" fillId="0" borderId="0" xfId="0" applyNumberFormat="1" applyFont="1" applyAlignment="1">
      <alignment horizontal="center" vertical="center" wrapText="1"/>
    </xf>
    <xf numFmtId="14" fontId="3" fillId="17" borderId="0" xfId="0" applyNumberFormat="1" applyFont="1" applyFill="1" applyAlignment="1">
      <alignment horizontal="center" vertical="center" wrapText="1"/>
    </xf>
    <xf numFmtId="0" fontId="20" fillId="17" borderId="0" xfId="0" applyFont="1" applyFill="1" applyBorder="1" applyAlignment="1" applyProtection="1">
      <alignment horizontal="left" vertical="top" wrapText="1"/>
      <protection locked="0"/>
    </xf>
    <xf numFmtId="0" fontId="1" fillId="17" borderId="0" xfId="0" applyFont="1" applyFill="1" applyBorder="1" applyAlignment="1">
      <alignment horizontal="left" vertical="center" wrapText="1"/>
    </xf>
    <xf numFmtId="0" fontId="22" fillId="0" borderId="13" xfId="0" applyFont="1" applyBorder="1" applyAlignment="1">
      <alignment horizontal="left" wrapText="1"/>
    </xf>
    <xf numFmtId="0" fontId="0" fillId="0" borderId="0" xfId="0" applyAlignment="1">
      <alignment horizontal="left" vertical="top" wrapText="1"/>
    </xf>
    <xf numFmtId="0" fontId="3" fillId="4" borderId="6" xfId="0" applyFont="1" applyFill="1" applyBorder="1" applyAlignment="1">
      <alignment horizontal="center" vertical="center"/>
    </xf>
    <xf numFmtId="0" fontId="3" fillId="0" borderId="1" xfId="0" applyFont="1" applyBorder="1" applyAlignment="1">
      <alignment horizontal="left" vertical="center"/>
    </xf>
    <xf numFmtId="0" fontId="3" fillId="17" borderId="0" xfId="0" applyFont="1" applyFill="1" applyBorder="1" applyAlignment="1">
      <alignment horizontal="left" vertical="center" wrapText="1"/>
    </xf>
    <xf numFmtId="0" fontId="0" fillId="0" borderId="0" xfId="0" applyBorder="1" applyAlignment="1"/>
    <xf numFmtId="0" fontId="3" fillId="6" borderId="15" xfId="0" applyFont="1" applyFill="1" applyBorder="1" applyAlignment="1">
      <alignment horizontal="left" vertical="center"/>
    </xf>
    <xf numFmtId="0" fontId="13" fillId="0" borderId="6" xfId="0" applyFont="1" applyBorder="1" applyAlignment="1">
      <alignment horizontal="left" vertical="center" wrapText="1"/>
    </xf>
    <xf numFmtId="14" fontId="3" fillId="18" borderId="6" xfId="0" applyNumberFormat="1" applyFont="1" applyFill="1" applyBorder="1" applyAlignment="1">
      <alignment horizontal="left" vertical="center"/>
    </xf>
    <xf numFmtId="0" fontId="13" fillId="4" borderId="6" xfId="0" applyFont="1" applyFill="1" applyBorder="1" applyAlignment="1">
      <alignment horizontal="left" vertical="center" wrapText="1"/>
    </xf>
    <xf numFmtId="0" fontId="3" fillId="2" borderId="6" xfId="0" applyFont="1" applyFill="1" applyBorder="1" applyAlignment="1">
      <alignment horizontal="center" vertical="center"/>
    </xf>
    <xf numFmtId="0" fontId="3" fillId="2" borderId="6" xfId="0" applyNumberFormat="1" applyFont="1" applyFill="1" applyBorder="1" applyAlignment="1">
      <alignment horizontal="center" vertical="center"/>
    </xf>
    <xf numFmtId="165" fontId="17" fillId="0" borderId="0" xfId="0" applyNumberFormat="1" applyFont="1" applyProtection="1">
      <protection locked="0"/>
    </xf>
    <xf numFmtId="14" fontId="17" fillId="0" borderId="0" xfId="0" applyNumberFormat="1" applyFont="1" applyProtection="1">
      <protection locked="0"/>
    </xf>
    <xf numFmtId="14" fontId="18" fillId="0" borderId="0" xfId="0" applyNumberFormat="1" applyFont="1" applyProtection="1">
      <protection locked="0"/>
    </xf>
    <xf numFmtId="0" fontId="16" fillId="0" borderId="0" xfId="0" applyFont="1" applyProtection="1">
      <protection locked="0"/>
    </xf>
    <xf numFmtId="0" fontId="16" fillId="16" borderId="5" xfId="0" applyFont="1" applyFill="1" applyBorder="1" applyAlignment="1" applyProtection="1">
      <alignment wrapText="1"/>
      <protection locked="0"/>
    </xf>
    <xf numFmtId="165" fontId="3" fillId="0" borderId="6" xfId="0" applyNumberFormat="1" applyFont="1" applyBorder="1" applyAlignment="1" applyProtection="1">
      <alignment horizontal="center" vertical="center"/>
      <protection locked="0"/>
    </xf>
    <xf numFmtId="0" fontId="14" fillId="0" borderId="0" xfId="2"/>
    <xf numFmtId="0" fontId="14" fillId="0" borderId="0" xfId="2" applyAlignment="1">
      <alignment vertical="center"/>
    </xf>
    <xf numFmtId="164" fontId="15" fillId="18" borderId="13" xfId="2" applyNumberFormat="1" applyFont="1" applyFill="1" applyBorder="1" applyAlignment="1">
      <alignment horizontal="center" vertical="center"/>
    </xf>
    <xf numFmtId="0" fontId="15" fillId="0" borderId="0" xfId="2" applyFont="1" applyAlignment="1">
      <alignment vertical="center"/>
    </xf>
    <xf numFmtId="0" fontId="15" fillId="0" borderId="0" xfId="2" applyFont="1" applyAlignment="1">
      <alignment horizontal="center" vertical="center"/>
    </xf>
    <xf numFmtId="0" fontId="15" fillId="0" borderId="0" xfId="2" applyFont="1" applyAlignment="1">
      <alignment horizontal="right" vertical="center"/>
    </xf>
    <xf numFmtId="0" fontId="2" fillId="0" borderId="0" xfId="2" applyFont="1" applyAlignment="1">
      <alignment vertical="center"/>
    </xf>
    <xf numFmtId="0" fontId="15" fillId="0" borderId="0" xfId="2" applyFont="1" applyFill="1" applyAlignment="1">
      <alignment horizontal="left" vertical="center"/>
    </xf>
    <xf numFmtId="1" fontId="15" fillId="19" borderId="38" xfId="2" applyNumberFormat="1" applyFont="1" applyFill="1" applyBorder="1" applyAlignment="1">
      <alignment horizontal="left" vertical="center"/>
    </xf>
    <xf numFmtId="0" fontId="15" fillId="0" borderId="0" xfId="2" applyFont="1" applyFill="1" applyAlignment="1">
      <alignment horizontal="left" vertical="center" wrapText="1"/>
    </xf>
    <xf numFmtId="0" fontId="28" fillId="0" borderId="0" xfId="2" applyFont="1"/>
    <xf numFmtId="0" fontId="3" fillId="17" borderId="0" xfId="0" applyFont="1" applyFill="1" applyBorder="1" applyAlignment="1">
      <alignment horizontal="center" vertical="center" wrapText="1"/>
    </xf>
    <xf numFmtId="0" fontId="3" fillId="17" borderId="0" xfId="0" applyFont="1" applyFill="1" applyBorder="1" applyAlignment="1">
      <alignment horizontal="center" vertical="center"/>
    </xf>
    <xf numFmtId="0" fontId="4" fillId="17" borderId="0" xfId="0" applyFont="1" applyFill="1" applyBorder="1" applyAlignment="1">
      <alignment horizontal="center" vertical="center" wrapText="1"/>
    </xf>
    <xf numFmtId="0" fontId="0" fillId="0" borderId="0" xfId="0" applyAlignment="1">
      <alignment horizontal="left" vertical="top" wrapText="1"/>
    </xf>
    <xf numFmtId="0" fontId="0" fillId="0" borderId="0" xfId="0" applyBorder="1" applyAlignment="1">
      <alignment horizontal="left" vertical="center" wrapText="1"/>
    </xf>
    <xf numFmtId="0" fontId="0" fillId="0" borderId="0" xfId="0" applyBorder="1" applyAlignment="1">
      <alignment vertical="center" wrapText="1"/>
    </xf>
    <xf numFmtId="0" fontId="3" fillId="0" borderId="0" xfId="0" applyFont="1" applyBorder="1" applyAlignment="1">
      <alignment vertical="center" wrapText="1"/>
    </xf>
    <xf numFmtId="0" fontId="15" fillId="0" borderId="0" xfId="2" applyFont="1" applyFill="1" applyBorder="1" applyAlignment="1">
      <alignment vertical="center"/>
    </xf>
    <xf numFmtId="0" fontId="2" fillId="0" borderId="11" xfId="2" applyFont="1" applyBorder="1" applyAlignment="1">
      <alignment horizontal="center" vertical="center"/>
    </xf>
    <xf numFmtId="0" fontId="14" fillId="0" borderId="22" xfId="2" applyFill="1" applyBorder="1" applyAlignment="1" applyProtection="1">
      <alignment horizontal="center" vertical="center"/>
      <protection locked="0"/>
    </xf>
    <xf numFmtId="164" fontId="14" fillId="0" borderId="32" xfId="2" applyNumberFormat="1" applyBorder="1" applyAlignment="1" applyProtection="1">
      <alignment horizontal="center" vertical="center"/>
      <protection locked="0"/>
    </xf>
    <xf numFmtId="164" fontId="14" fillId="0" borderId="31" xfId="2" applyNumberFormat="1" applyBorder="1" applyAlignment="1" applyProtection="1">
      <alignment horizontal="center" vertical="center"/>
      <protection locked="0"/>
    </xf>
    <xf numFmtId="164" fontId="14" fillId="0" borderId="24" xfId="2" applyNumberFormat="1" applyBorder="1" applyAlignment="1" applyProtection="1">
      <alignment horizontal="center" vertical="center"/>
      <protection locked="0"/>
    </xf>
    <xf numFmtId="0" fontId="15" fillId="0" borderId="38" xfId="2" applyFont="1" applyFill="1" applyBorder="1" applyAlignment="1" applyProtection="1">
      <alignment horizontal="left" vertical="center"/>
      <protection locked="0"/>
    </xf>
    <xf numFmtId="0" fontId="14" fillId="24" borderId="39" xfId="2" applyFill="1" applyBorder="1" applyAlignment="1">
      <alignment horizontal="center" vertical="center"/>
    </xf>
    <xf numFmtId="0" fontId="14" fillId="2" borderId="28" xfId="2" applyFill="1" applyBorder="1" applyAlignment="1">
      <alignment horizontal="center" vertical="center"/>
    </xf>
    <xf numFmtId="0" fontId="14" fillId="2" borderId="22" xfId="2" applyFill="1" applyBorder="1" applyAlignment="1">
      <alignment horizontal="center" vertical="center"/>
    </xf>
    <xf numFmtId="0" fontId="14" fillId="24" borderId="36" xfId="2" applyFill="1" applyBorder="1" applyAlignment="1">
      <alignment horizontal="center" vertical="center"/>
    </xf>
    <xf numFmtId="0" fontId="14" fillId="4" borderId="33" xfId="2" applyFill="1" applyBorder="1" applyAlignment="1">
      <alignment horizontal="center" vertical="center"/>
    </xf>
    <xf numFmtId="0" fontId="14" fillId="4" borderId="19" xfId="2" applyFill="1" applyBorder="1" applyAlignment="1">
      <alignment horizontal="center" vertical="center"/>
    </xf>
    <xf numFmtId="0" fontId="14" fillId="20" borderId="39" xfId="2" applyFill="1" applyBorder="1" applyAlignment="1">
      <alignment horizontal="center" vertical="center"/>
    </xf>
    <xf numFmtId="0" fontId="15" fillId="19" borderId="38" xfId="2" applyFont="1" applyFill="1" applyBorder="1" applyAlignment="1">
      <alignment horizontal="left" vertical="center"/>
    </xf>
    <xf numFmtId="0" fontId="14" fillId="0" borderId="51" xfId="2" applyFill="1" applyBorder="1" applyAlignment="1" applyProtection="1">
      <alignment horizontal="center" vertical="center"/>
      <protection locked="0"/>
    </xf>
    <xf numFmtId="0" fontId="22" fillId="0" borderId="0" xfId="0" applyFont="1" applyBorder="1" applyAlignment="1">
      <alignment horizontal="left" wrapText="1"/>
    </xf>
    <xf numFmtId="0" fontId="3" fillId="0" borderId="0" xfId="0" applyNumberFormat="1" applyFont="1" applyFill="1" applyBorder="1" applyAlignment="1">
      <alignment horizontal="center" vertical="center"/>
    </xf>
    <xf numFmtId="166" fontId="13" fillId="0" borderId="4" xfId="0" applyNumberFormat="1" applyFont="1" applyFill="1" applyBorder="1" applyAlignment="1">
      <alignment horizontal="center" vertical="center" wrapText="1"/>
    </xf>
    <xf numFmtId="166" fontId="1" fillId="17" borderId="6" xfId="0" applyNumberFormat="1" applyFont="1" applyFill="1" applyBorder="1" applyAlignment="1">
      <alignment vertical="center" wrapText="1"/>
    </xf>
    <xf numFmtId="49" fontId="9" fillId="0" borderId="0" xfId="0" applyNumberFormat="1" applyFont="1" applyAlignment="1">
      <alignment horizontal="center" vertical="center" wrapText="1"/>
    </xf>
    <xf numFmtId="49" fontId="3" fillId="0" borderId="0" xfId="0" applyNumberFormat="1" applyFont="1" applyAlignment="1" applyProtection="1">
      <alignment horizontal="left" vertical="top"/>
      <protection locked="0"/>
    </xf>
    <xf numFmtId="49" fontId="3" fillId="6" borderId="1" xfId="0" applyNumberFormat="1" applyFont="1" applyFill="1" applyBorder="1" applyAlignment="1" applyProtection="1">
      <alignment horizontal="center" vertical="center"/>
      <protection locked="0"/>
    </xf>
    <xf numFmtId="49" fontId="3" fillId="0" borderId="1" xfId="0" applyNumberFormat="1" applyFont="1" applyBorder="1" applyAlignment="1" applyProtection="1">
      <alignment horizontal="left" vertical="center"/>
      <protection locked="0"/>
    </xf>
    <xf numFmtId="49" fontId="17" fillId="0" borderId="0" xfId="0" applyNumberFormat="1" applyFont="1" applyProtection="1">
      <protection locked="0"/>
    </xf>
    <xf numFmtId="49" fontId="18" fillId="0" borderId="0" xfId="0" applyNumberFormat="1" applyFont="1" applyProtection="1">
      <protection locked="0"/>
    </xf>
    <xf numFmtId="49" fontId="16" fillId="0" borderId="0" xfId="0" applyNumberFormat="1" applyFont="1" applyProtection="1">
      <protection locked="0"/>
    </xf>
    <xf numFmtId="49" fontId="31" fillId="0" borderId="1" xfId="0" applyNumberFormat="1" applyFont="1" applyBorder="1" applyAlignment="1" applyProtection="1">
      <alignment horizontal="left" vertical="center"/>
      <protection locked="0"/>
    </xf>
    <xf numFmtId="165" fontId="32" fillId="0" borderId="0" xfId="0" applyNumberFormat="1" applyFont="1" applyAlignment="1" applyProtection="1">
      <alignment horizontal="center" vertical="center"/>
      <protection locked="0"/>
    </xf>
    <xf numFmtId="14" fontId="32" fillId="0" borderId="0" xfId="0" applyNumberFormat="1" applyFont="1" applyAlignment="1" applyProtection="1">
      <alignment horizontal="center" vertical="center"/>
      <protection locked="0"/>
    </xf>
    <xf numFmtId="14" fontId="31" fillId="6" borderId="0" xfId="0" applyNumberFormat="1" applyFont="1" applyFill="1" applyAlignment="1" applyProtection="1">
      <alignment horizontal="center" vertical="center"/>
      <protection locked="0"/>
    </xf>
    <xf numFmtId="49" fontId="31" fillId="0" borderId="0" xfId="0" applyNumberFormat="1" applyFont="1" applyAlignment="1" applyProtection="1">
      <alignment horizontal="center" vertical="center"/>
      <protection locked="0"/>
    </xf>
    <xf numFmtId="165" fontId="31" fillId="0" borderId="0" xfId="0" applyNumberFormat="1" applyFont="1" applyAlignment="1" applyProtection="1">
      <alignment horizontal="center" vertical="center"/>
      <protection locked="0"/>
    </xf>
    <xf numFmtId="0" fontId="31" fillId="0" borderId="0" xfId="0" applyFont="1" applyAlignment="1" applyProtection="1">
      <alignment horizontal="center" vertical="center"/>
      <protection locked="0"/>
    </xf>
    <xf numFmtId="0" fontId="0" fillId="0" borderId="6" xfId="0" applyBorder="1"/>
    <xf numFmtId="0" fontId="0" fillId="0" borderId="29" xfId="0" applyBorder="1"/>
    <xf numFmtId="0" fontId="0" fillId="0" borderId="37" xfId="0" applyBorder="1"/>
    <xf numFmtId="165" fontId="4" fillId="0" borderId="44" xfId="0" applyNumberFormat="1" applyFont="1" applyBorder="1" applyAlignment="1">
      <alignment horizontal="center" vertical="center" wrapText="1"/>
    </xf>
    <xf numFmtId="0" fontId="4" fillId="0" borderId="44" xfId="0" applyFont="1" applyBorder="1" applyAlignment="1">
      <alignment horizontal="center" vertical="center" wrapText="1"/>
    </xf>
    <xf numFmtId="0" fontId="3" fillId="0" borderId="44" xfId="0" applyFont="1" applyBorder="1" applyAlignment="1">
      <alignment horizontal="center" vertical="center" wrapText="1"/>
    </xf>
    <xf numFmtId="0" fontId="3" fillId="17" borderId="44" xfId="0" applyFont="1" applyFill="1" applyBorder="1" applyAlignment="1">
      <alignment horizontal="center" vertical="center" wrapText="1"/>
    </xf>
    <xf numFmtId="0" fontId="3" fillId="17" borderId="39" xfId="0" applyFont="1" applyFill="1" applyBorder="1" applyAlignment="1">
      <alignment horizontal="center" vertical="center" wrapText="1"/>
    </xf>
    <xf numFmtId="0" fontId="15" fillId="17" borderId="6" xfId="0" applyFont="1" applyFill="1" applyBorder="1" applyAlignment="1">
      <alignment horizontal="left" vertical="center"/>
    </xf>
    <xf numFmtId="166" fontId="1" fillId="17" borderId="0" xfId="0" applyNumberFormat="1" applyFont="1" applyFill="1" applyBorder="1" applyAlignment="1">
      <alignment vertical="center" wrapText="1"/>
    </xf>
    <xf numFmtId="0" fontId="13" fillId="0" borderId="40" xfId="0" applyFont="1" applyBorder="1" applyAlignment="1">
      <alignment horizontal="center" vertical="center" wrapText="1"/>
    </xf>
    <xf numFmtId="0" fontId="9" fillId="0" borderId="44" xfId="0" applyNumberFormat="1" applyFont="1" applyBorder="1" applyAlignment="1">
      <alignment horizontal="center" vertical="center" wrapText="1"/>
    </xf>
    <xf numFmtId="0" fontId="4" fillId="17" borderId="44" xfId="0" applyFont="1" applyFill="1" applyBorder="1" applyAlignment="1">
      <alignment horizontal="center" vertical="center" wrapText="1"/>
    </xf>
    <xf numFmtId="0" fontId="0" fillId="0" borderId="0" xfId="0" applyFill="1"/>
    <xf numFmtId="0" fontId="24" fillId="0" borderId="0" xfId="0" applyFont="1" applyFill="1" applyBorder="1" applyAlignment="1">
      <alignment horizontal="center" wrapText="1"/>
    </xf>
    <xf numFmtId="0" fontId="19" fillId="0" borderId="0" xfId="0" applyFont="1" applyAlignment="1"/>
    <xf numFmtId="0" fontId="15" fillId="17" borderId="0" xfId="0" applyFont="1" applyFill="1" applyBorder="1" applyAlignment="1" applyProtection="1">
      <alignment vertical="center"/>
      <protection locked="0"/>
    </xf>
    <xf numFmtId="0" fontId="15" fillId="17" borderId="6" xfId="0" applyFont="1" applyFill="1" applyBorder="1" applyAlignment="1">
      <alignment vertical="center" wrapText="1"/>
    </xf>
    <xf numFmtId="166" fontId="1" fillId="18" borderId="6" xfId="0" applyNumberFormat="1" applyFont="1" applyFill="1" applyBorder="1" applyAlignment="1">
      <alignment vertical="center" wrapText="1"/>
    </xf>
    <xf numFmtId="0" fontId="28" fillId="0" borderId="0" xfId="2" applyFont="1" applyAlignment="1">
      <alignment horizontal="left"/>
    </xf>
    <xf numFmtId="0" fontId="23" fillId="17" borderId="7" xfId="0" applyFont="1" applyFill="1" applyBorder="1" applyAlignment="1" applyProtection="1">
      <alignment horizontal="left" vertical="top" wrapText="1"/>
      <protection locked="0"/>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15" fillId="19" borderId="42" xfId="2" applyFont="1" applyFill="1" applyBorder="1" applyAlignment="1">
      <alignment horizontal="right" vertical="center"/>
    </xf>
    <xf numFmtId="0" fontId="15" fillId="19" borderId="45" xfId="2" applyFont="1" applyFill="1" applyBorder="1" applyAlignment="1">
      <alignment horizontal="right" vertical="center"/>
    </xf>
    <xf numFmtId="0" fontId="15" fillId="19" borderId="41" xfId="2" applyFont="1" applyFill="1" applyBorder="1" applyAlignment="1">
      <alignment horizontal="right" vertical="center"/>
    </xf>
    <xf numFmtId="49" fontId="15" fillId="0" borderId="42" xfId="2" applyNumberFormat="1" applyFont="1" applyFill="1" applyBorder="1" applyAlignment="1" applyProtection="1">
      <alignment horizontal="center" vertical="center"/>
      <protection locked="0"/>
    </xf>
    <xf numFmtId="49" fontId="15" fillId="0" borderId="45" xfId="2" applyNumberFormat="1" applyFont="1" applyFill="1" applyBorder="1" applyAlignment="1" applyProtection="1">
      <alignment horizontal="center" vertical="center"/>
      <protection locked="0"/>
    </xf>
    <xf numFmtId="49" fontId="15" fillId="0" borderId="41" xfId="2" applyNumberFormat="1" applyFont="1" applyFill="1" applyBorder="1" applyAlignment="1" applyProtection="1">
      <alignment horizontal="center" vertical="center"/>
      <protection locked="0"/>
    </xf>
    <xf numFmtId="14" fontId="15" fillId="0" borderId="42" xfId="2" applyNumberFormat="1" applyFont="1" applyFill="1" applyBorder="1" applyAlignment="1" applyProtection="1">
      <alignment horizontal="center" vertical="center"/>
      <protection locked="0"/>
    </xf>
    <xf numFmtId="14" fontId="15" fillId="0" borderId="45" xfId="2" applyNumberFormat="1" applyFont="1" applyFill="1" applyBorder="1" applyAlignment="1" applyProtection="1">
      <alignment horizontal="center" vertical="center"/>
      <protection locked="0"/>
    </xf>
    <xf numFmtId="14" fontId="15" fillId="0" borderId="41" xfId="2" applyNumberFormat="1" applyFont="1" applyFill="1" applyBorder="1" applyAlignment="1" applyProtection="1">
      <alignment horizontal="center" vertical="center"/>
      <protection locked="0"/>
    </xf>
    <xf numFmtId="0" fontId="15" fillId="3" borderId="0" xfId="2" applyFont="1" applyFill="1" applyAlignment="1">
      <alignment horizontal="left" vertical="center" wrapText="1"/>
    </xf>
    <xf numFmtId="0" fontId="14" fillId="0" borderId="42" xfId="2" applyBorder="1" applyAlignment="1">
      <alignment horizontal="left" vertical="center"/>
    </xf>
    <xf numFmtId="0" fontId="14" fillId="0" borderId="45" xfId="2" applyBorder="1" applyAlignment="1">
      <alignment horizontal="left" vertical="center"/>
    </xf>
    <xf numFmtId="0" fontId="14" fillId="0" borderId="41" xfId="2" applyBorder="1" applyAlignment="1">
      <alignment horizontal="left" vertical="center"/>
    </xf>
    <xf numFmtId="0" fontId="13" fillId="17" borderId="7" xfId="0" applyFont="1" applyFill="1" applyBorder="1" applyAlignment="1">
      <alignment horizontal="center" vertical="center" wrapText="1"/>
    </xf>
    <xf numFmtId="0" fontId="13" fillId="17" borderId="8" xfId="0" applyFont="1" applyFill="1" applyBorder="1" applyAlignment="1">
      <alignment horizontal="center" vertical="center" wrapText="1"/>
    </xf>
    <xf numFmtId="0" fontId="13" fillId="17" borderId="9" xfId="0" applyFont="1" applyFill="1" applyBorder="1" applyAlignment="1">
      <alignment horizontal="center" vertical="center" wrapText="1"/>
    </xf>
    <xf numFmtId="0" fontId="13" fillId="17" borderId="10" xfId="0" applyFont="1" applyFill="1" applyBorder="1" applyAlignment="1">
      <alignment horizontal="center" vertical="center" wrapText="1"/>
    </xf>
    <xf numFmtId="0" fontId="13" fillId="17" borderId="0" xfId="0" applyFont="1" applyFill="1" applyBorder="1" applyAlignment="1">
      <alignment horizontal="center" vertical="center" wrapText="1"/>
    </xf>
    <xf numFmtId="0" fontId="13" fillId="17" borderId="11" xfId="0" applyFont="1" applyFill="1" applyBorder="1" applyAlignment="1">
      <alignment horizontal="center" vertical="center" wrapText="1"/>
    </xf>
    <xf numFmtId="0" fontId="13" fillId="17" borderId="12" xfId="0" applyFont="1" applyFill="1" applyBorder="1" applyAlignment="1">
      <alignment horizontal="center" vertical="center" wrapText="1"/>
    </xf>
    <xf numFmtId="0" fontId="13" fillId="17" borderId="13" xfId="0" applyFont="1" applyFill="1" applyBorder="1" applyAlignment="1">
      <alignment horizontal="center" vertical="center" wrapText="1"/>
    </xf>
    <xf numFmtId="0" fontId="13" fillId="17" borderId="14" xfId="0" applyFont="1" applyFill="1" applyBorder="1" applyAlignment="1">
      <alignment horizontal="center" vertical="center" wrapText="1"/>
    </xf>
    <xf numFmtId="0" fontId="14" fillId="0" borderId="42" xfId="2" applyBorder="1" applyAlignment="1">
      <alignment horizontal="left" wrapText="1"/>
    </xf>
    <xf numFmtId="0" fontId="14" fillId="0" borderId="45" xfId="2" applyBorder="1" applyAlignment="1">
      <alignment horizontal="left" wrapText="1"/>
    </xf>
    <xf numFmtId="0" fontId="14" fillId="0" borderId="41" xfId="2" applyBorder="1" applyAlignment="1">
      <alignment horizontal="left" wrapText="1"/>
    </xf>
    <xf numFmtId="0" fontId="14" fillId="0" borderId="42" xfId="2" applyBorder="1" applyAlignment="1">
      <alignment horizontal="right" wrapText="1" indent="1"/>
    </xf>
    <xf numFmtId="0" fontId="14" fillId="0" borderId="45" xfId="2" applyBorder="1" applyAlignment="1">
      <alignment horizontal="right" wrapText="1" indent="1"/>
    </xf>
    <xf numFmtId="0" fontId="14" fillId="0" borderId="41" xfId="2" applyBorder="1" applyAlignment="1">
      <alignment horizontal="right" wrapText="1" indent="1"/>
    </xf>
    <xf numFmtId="0" fontId="14" fillId="23" borderId="42" xfId="2" applyFill="1" applyBorder="1" applyAlignment="1">
      <alignment horizontal="center" wrapText="1"/>
    </xf>
    <xf numFmtId="0" fontId="14" fillId="23" borderId="45" xfId="2" applyFill="1" applyBorder="1" applyAlignment="1">
      <alignment horizontal="center"/>
    </xf>
    <xf numFmtId="0" fontId="14" fillId="23" borderId="41" xfId="2" applyFill="1" applyBorder="1" applyAlignment="1">
      <alignment horizontal="center"/>
    </xf>
    <xf numFmtId="0" fontId="14" fillId="22" borderId="42" xfId="2" applyFill="1" applyBorder="1" applyAlignment="1">
      <alignment horizontal="center" wrapText="1"/>
    </xf>
    <xf numFmtId="0" fontId="14" fillId="22" borderId="45" xfId="2" applyFill="1" applyBorder="1" applyAlignment="1">
      <alignment horizontal="center"/>
    </xf>
    <xf numFmtId="0" fontId="14" fillId="22" borderId="41" xfId="2" applyFill="1" applyBorder="1" applyAlignment="1">
      <alignment horizontal="center"/>
    </xf>
    <xf numFmtId="0" fontId="15" fillId="21" borderId="23" xfId="2" applyFont="1" applyFill="1" applyBorder="1" applyAlignment="1">
      <alignment horizontal="left" vertical="center"/>
    </xf>
    <xf numFmtId="0" fontId="15" fillId="21" borderId="6" xfId="2" applyFont="1" applyFill="1" applyBorder="1" applyAlignment="1">
      <alignment horizontal="left" vertical="center"/>
    </xf>
    <xf numFmtId="0" fontId="26" fillId="0" borderId="23" xfId="2" applyFont="1" applyBorder="1" applyAlignment="1">
      <alignment horizontal="left" vertical="center"/>
    </xf>
    <xf numFmtId="0" fontId="26" fillId="0" borderId="6" xfId="2" applyFont="1" applyBorder="1" applyAlignment="1">
      <alignment horizontal="left" vertical="center"/>
    </xf>
    <xf numFmtId="0" fontId="26" fillId="0" borderId="22" xfId="2" applyFont="1" applyBorder="1" applyAlignment="1">
      <alignment horizontal="left" vertical="center"/>
    </xf>
    <xf numFmtId="0" fontId="2" fillId="0" borderId="47" xfId="2" applyFont="1" applyBorder="1" applyAlignment="1">
      <alignment horizontal="center" vertical="center"/>
    </xf>
    <xf numFmtId="0" fontId="2" fillId="0" borderId="48" xfId="2" applyFont="1" applyBorder="1" applyAlignment="1">
      <alignment horizontal="center" vertical="center"/>
    </xf>
    <xf numFmtId="0" fontId="2" fillId="0" borderId="49" xfId="2" applyFont="1" applyBorder="1" applyAlignment="1">
      <alignment horizontal="center" vertical="center"/>
    </xf>
    <xf numFmtId="0" fontId="15" fillId="21" borderId="7" xfId="2" applyFont="1" applyFill="1" applyBorder="1" applyAlignment="1">
      <alignment horizontal="center" vertical="center" textRotation="90"/>
    </xf>
    <xf numFmtId="0" fontId="15" fillId="21" borderId="10" xfId="2" applyFont="1" applyFill="1" applyBorder="1" applyAlignment="1">
      <alignment horizontal="center" vertical="center" textRotation="90"/>
    </xf>
    <xf numFmtId="0" fontId="15" fillId="21" borderId="30" xfId="2" applyFont="1" applyFill="1" applyBorder="1" applyAlignment="1">
      <alignment horizontal="left" vertical="center" wrapText="1"/>
    </xf>
    <xf numFmtId="0" fontId="15" fillId="21" borderId="29" xfId="2" applyFont="1" applyFill="1" applyBorder="1" applyAlignment="1">
      <alignment horizontal="left" vertical="center" wrapText="1"/>
    </xf>
    <xf numFmtId="0" fontId="26" fillId="0" borderId="30" xfId="2" applyFont="1" applyBorder="1" applyAlignment="1">
      <alignment horizontal="left" vertical="center" wrapText="1"/>
    </xf>
    <xf numFmtId="0" fontId="26" fillId="0" borderId="29" xfId="2" applyFont="1" applyBorder="1" applyAlignment="1">
      <alignment horizontal="left" vertical="center" wrapText="1"/>
    </xf>
    <xf numFmtId="0" fontId="26" fillId="0" borderId="28" xfId="2" applyFont="1" applyBorder="1" applyAlignment="1">
      <alignment horizontal="left" vertical="center" wrapText="1"/>
    </xf>
    <xf numFmtId="0" fontId="26" fillId="0" borderId="23" xfId="2" applyFont="1" applyBorder="1" applyAlignment="1">
      <alignment horizontal="left" vertical="center" wrapText="1"/>
    </xf>
    <xf numFmtId="0" fontId="26" fillId="0" borderId="6" xfId="2" applyFont="1" applyBorder="1" applyAlignment="1">
      <alignment horizontal="left" vertical="center" wrapText="1"/>
    </xf>
    <xf numFmtId="0" fontId="26" fillId="0" borderId="22" xfId="2" applyFont="1" applyBorder="1" applyAlignment="1">
      <alignment horizontal="left" vertical="center" wrapText="1"/>
    </xf>
    <xf numFmtId="0" fontId="15" fillId="21" borderId="23" xfId="2" applyFont="1" applyFill="1" applyBorder="1" applyAlignment="1">
      <alignment horizontal="left" vertical="center" wrapText="1"/>
    </xf>
    <xf numFmtId="0" fontId="15" fillId="21" borderId="6" xfId="2" applyFont="1" applyFill="1" applyBorder="1" applyAlignment="1">
      <alignment horizontal="left" vertical="center" wrapText="1"/>
    </xf>
    <xf numFmtId="0" fontId="15" fillId="21" borderId="40" xfId="2" applyFont="1" applyFill="1" applyBorder="1" applyAlignment="1">
      <alignment horizontal="right" vertical="center"/>
    </xf>
    <xf numFmtId="0" fontId="15" fillId="21" borderId="44" xfId="2" applyFont="1" applyFill="1" applyBorder="1" applyAlignment="1">
      <alignment horizontal="right" vertical="center"/>
    </xf>
    <xf numFmtId="0" fontId="27" fillId="0" borderId="6" xfId="2" applyFont="1" applyBorder="1" applyAlignment="1">
      <alignment horizontal="left" vertical="center"/>
    </xf>
    <xf numFmtId="0" fontId="27" fillId="0" borderId="22" xfId="2" applyFont="1" applyBorder="1" applyAlignment="1">
      <alignment horizontal="left" vertical="center"/>
    </xf>
    <xf numFmtId="0" fontId="15" fillId="21" borderId="54" xfId="2" applyFont="1" applyFill="1" applyBorder="1" applyAlignment="1">
      <alignment horizontal="left" vertical="center" wrapText="1"/>
    </xf>
    <xf numFmtId="0" fontId="15" fillId="21" borderId="43" xfId="2" applyFont="1" applyFill="1" applyBorder="1" applyAlignment="1">
      <alignment horizontal="left" vertical="center" wrapText="1"/>
    </xf>
    <xf numFmtId="0" fontId="15" fillId="21" borderId="52" xfId="2" applyFont="1" applyFill="1" applyBorder="1" applyAlignment="1">
      <alignment horizontal="left" vertical="center" wrapText="1"/>
    </xf>
    <xf numFmtId="0" fontId="15" fillId="21" borderId="50" xfId="2" applyFont="1" applyFill="1" applyBorder="1" applyAlignment="1">
      <alignment horizontal="left" vertical="center" wrapText="1"/>
    </xf>
    <xf numFmtId="0" fontId="15" fillId="21" borderId="53" xfId="2" applyFont="1" applyFill="1" applyBorder="1" applyAlignment="1">
      <alignment horizontal="left" vertical="center"/>
    </xf>
    <xf numFmtId="0" fontId="15" fillId="21" borderId="37" xfId="2" applyFont="1" applyFill="1" applyBorder="1" applyAlignment="1">
      <alignment horizontal="left" vertical="center"/>
    </xf>
    <xf numFmtId="0" fontId="15" fillId="20" borderId="7" xfId="2" applyFont="1" applyFill="1" applyBorder="1" applyAlignment="1">
      <alignment horizontal="center" vertical="center" textRotation="90"/>
    </xf>
    <xf numFmtId="0" fontId="15" fillId="20" borderId="10" xfId="2" applyFont="1" applyFill="1" applyBorder="1" applyAlignment="1">
      <alignment horizontal="center" vertical="center" textRotation="90"/>
    </xf>
    <xf numFmtId="0" fontId="15" fillId="20" borderId="12" xfId="2" applyFont="1" applyFill="1" applyBorder="1" applyAlignment="1">
      <alignment horizontal="center" vertical="center" textRotation="90"/>
    </xf>
    <xf numFmtId="0" fontId="15" fillId="20" borderId="42" xfId="2" applyFont="1" applyFill="1" applyBorder="1" applyAlignment="1">
      <alignment horizontal="left" vertical="center" wrapText="1"/>
    </xf>
    <xf numFmtId="0" fontId="15" fillId="20" borderId="41" xfId="2" applyFont="1" applyFill="1" applyBorder="1" applyAlignment="1">
      <alignment horizontal="left" vertical="center" wrapText="1"/>
    </xf>
    <xf numFmtId="0" fontId="26" fillId="0" borderId="52" xfId="2" applyFont="1" applyBorder="1" applyAlignment="1">
      <alignment horizontal="left" vertical="center" wrapText="1"/>
    </xf>
    <xf numFmtId="0" fontId="26" fillId="0" borderId="50" xfId="2" applyFont="1" applyBorder="1" applyAlignment="1">
      <alignment horizontal="left" vertical="center" wrapText="1"/>
    </xf>
    <xf numFmtId="0" fontId="26" fillId="0" borderId="51" xfId="2" applyFont="1" applyBorder="1" applyAlignment="1">
      <alignment horizontal="left" vertical="center" wrapText="1"/>
    </xf>
    <xf numFmtId="0" fontId="15" fillId="20" borderId="40" xfId="2" applyFont="1" applyFill="1" applyBorder="1" applyAlignment="1">
      <alignment horizontal="right" vertical="center"/>
    </xf>
    <xf numFmtId="0" fontId="15" fillId="20" borderId="46" xfId="2" applyFont="1" applyFill="1" applyBorder="1" applyAlignment="1">
      <alignment horizontal="right" vertical="center"/>
    </xf>
    <xf numFmtId="0" fontId="26" fillId="0" borderId="53" xfId="2" applyFont="1" applyBorder="1" applyAlignment="1">
      <alignment horizontal="left" vertical="center"/>
    </xf>
    <xf numFmtId="0" fontId="27" fillId="0" borderId="37" xfId="2" applyFont="1" applyBorder="1" applyAlignment="1">
      <alignment horizontal="left" vertical="center"/>
    </xf>
    <xf numFmtId="0" fontId="27" fillId="0" borderId="36" xfId="2" applyFont="1" applyBorder="1" applyAlignment="1">
      <alignment horizontal="left" vertical="center"/>
    </xf>
    <xf numFmtId="0" fontId="15" fillId="19" borderId="21" xfId="2" applyFont="1" applyFill="1" applyBorder="1" applyAlignment="1">
      <alignment horizontal="center" vertical="center"/>
    </xf>
    <xf numFmtId="0" fontId="15" fillId="19" borderId="20" xfId="2" applyFont="1" applyFill="1" applyBorder="1" applyAlignment="1">
      <alignment horizontal="center" vertical="center"/>
    </xf>
    <xf numFmtId="0" fontId="15" fillId="19" borderId="19" xfId="2" applyFont="1" applyFill="1" applyBorder="1" applyAlignment="1">
      <alignment horizontal="center" vertical="center"/>
    </xf>
    <xf numFmtId="0" fontId="26" fillId="0" borderId="18" xfId="2" applyFont="1" applyBorder="1" applyAlignment="1">
      <alignment horizontal="left" vertical="center" wrapText="1"/>
    </xf>
    <xf numFmtId="0" fontId="26" fillId="0" borderId="17" xfId="2" applyFont="1" applyBorder="1" applyAlignment="1">
      <alignment horizontal="left" vertical="center" wrapText="1"/>
    </xf>
    <xf numFmtId="0" fontId="26" fillId="0" borderId="16" xfId="2" applyFont="1" applyBorder="1" applyAlignment="1">
      <alignment horizontal="left" vertical="center" wrapText="1"/>
    </xf>
    <xf numFmtId="0" fontId="15" fillId="19" borderId="35" xfId="2" applyFont="1" applyFill="1" applyBorder="1" applyAlignment="1">
      <alignment horizontal="center" vertical="center"/>
    </xf>
    <xf numFmtId="0" fontId="15" fillId="19" borderId="34" xfId="2" applyFont="1" applyFill="1" applyBorder="1" applyAlignment="1">
      <alignment horizontal="center" vertical="center"/>
    </xf>
    <xf numFmtId="0" fontId="15" fillId="19" borderId="33" xfId="2" applyFont="1" applyFill="1" applyBorder="1" applyAlignment="1">
      <alignment horizontal="center" vertical="center"/>
    </xf>
    <xf numFmtId="0" fontId="15" fillId="19" borderId="27" xfId="2" applyFont="1" applyFill="1" applyBorder="1" applyAlignment="1">
      <alignment horizontal="center" vertical="center"/>
    </xf>
    <xf numFmtId="0" fontId="15" fillId="19" borderId="26" xfId="2" applyFont="1" applyFill="1" applyBorder="1" applyAlignment="1">
      <alignment horizontal="center" vertical="center"/>
    </xf>
    <xf numFmtId="0" fontId="15" fillId="19" borderId="25" xfId="2" applyFont="1" applyFill="1" applyBorder="1" applyAlignment="1">
      <alignment horizontal="center" vertical="center"/>
    </xf>
    <xf numFmtId="0" fontId="0" fillId="9" borderId="0" xfId="0" applyFill="1" applyAlignment="1">
      <alignment horizontal="left" vertical="center" wrapText="1"/>
    </xf>
    <xf numFmtId="14" fontId="3" fillId="4" borderId="3" xfId="0" applyNumberFormat="1" applyFont="1" applyFill="1" applyBorder="1" applyAlignment="1">
      <alignment horizontal="center" vertical="center" wrapText="1"/>
    </xf>
    <xf numFmtId="14" fontId="3" fillId="4" borderId="26" xfId="0" applyNumberFormat="1" applyFont="1" applyFill="1" applyBorder="1" applyAlignment="1">
      <alignment horizontal="center" vertical="center" wrapText="1"/>
    </xf>
    <xf numFmtId="14" fontId="3" fillId="4" borderId="4" xfId="0" applyNumberFormat="1" applyFont="1" applyFill="1" applyBorder="1" applyAlignment="1">
      <alignment horizontal="center" vertical="center" wrapText="1"/>
    </xf>
    <xf numFmtId="0" fontId="3" fillId="4" borderId="6" xfId="0" applyFont="1" applyFill="1" applyBorder="1" applyAlignment="1">
      <alignment horizontal="left" vertical="center" wrapText="1"/>
    </xf>
    <xf numFmtId="0" fontId="0" fillId="4" borderId="6" xfId="0" applyFill="1" applyBorder="1" applyAlignment="1"/>
    <xf numFmtId="0" fontId="13" fillId="0" borderId="0" xfId="0" applyFont="1" applyFill="1" applyBorder="1" applyAlignment="1">
      <alignment horizontal="right" vertical="center"/>
    </xf>
    <xf numFmtId="0" fontId="0" fillId="0" borderId="0" xfId="0" applyFill="1" applyBorder="1" applyAlignment="1">
      <alignment horizontal="right" vertical="center"/>
    </xf>
    <xf numFmtId="0" fontId="23" fillId="17" borderId="0" xfId="0" applyFont="1" applyFill="1" applyBorder="1" applyAlignment="1" applyProtection="1">
      <alignment horizontal="left" vertical="top" wrapText="1"/>
      <protection locked="0"/>
    </xf>
    <xf numFmtId="0" fontId="0" fillId="0" borderId="0" xfId="0" applyAlignment="1">
      <alignment horizontal="left" vertical="top" wrapText="1"/>
    </xf>
    <xf numFmtId="0" fontId="13" fillId="4" borderId="6" xfId="0" applyFont="1" applyFill="1" applyBorder="1" applyAlignment="1">
      <alignment horizontal="left" vertical="center" wrapText="1"/>
    </xf>
    <xf numFmtId="49" fontId="15" fillId="17" borderId="6" xfId="0" applyNumberFormat="1" applyFont="1" applyFill="1" applyBorder="1" applyAlignment="1" applyProtection="1">
      <alignment horizontal="center" vertical="center"/>
      <protection locked="0"/>
    </xf>
    <xf numFmtId="14" fontId="15" fillId="17" borderId="6" xfId="0" applyNumberFormat="1" applyFont="1" applyFill="1" applyBorder="1" applyAlignment="1" applyProtection="1">
      <alignment horizontal="center" vertical="center"/>
      <protection locked="0"/>
    </xf>
    <xf numFmtId="0" fontId="15" fillId="17" borderId="6" xfId="0" applyFont="1" applyFill="1" applyBorder="1" applyAlignment="1" applyProtection="1">
      <alignment horizontal="center" vertical="center"/>
      <protection locked="0"/>
    </xf>
    <xf numFmtId="0" fontId="0" fillId="0" borderId="0" xfId="0" applyAlignment="1" applyProtection="1">
      <alignment horizontal="center" wrapText="1"/>
      <protection locked="0"/>
    </xf>
    <xf numFmtId="0" fontId="13" fillId="4" borderId="6" xfId="0" applyFont="1" applyFill="1" applyBorder="1" applyAlignment="1">
      <alignment horizontal="center" vertical="center" wrapText="1"/>
    </xf>
    <xf numFmtId="0" fontId="0" fillId="4" borderId="6" xfId="0" applyFill="1" applyBorder="1" applyAlignment="1">
      <alignment horizontal="center"/>
    </xf>
    <xf numFmtId="0" fontId="9" fillId="0" borderId="44" xfId="0" applyNumberFormat="1" applyFont="1" applyBorder="1" applyAlignment="1">
      <alignment horizontal="center" vertical="center" wrapText="1"/>
    </xf>
    <xf numFmtId="0" fontId="0" fillId="0" borderId="30" xfId="0" applyBorder="1" applyAlignment="1">
      <alignment horizontal="center" vertical="center"/>
    </xf>
    <xf numFmtId="0" fontId="0" fillId="0" borderId="23" xfId="0" applyBorder="1" applyAlignment="1">
      <alignment horizontal="center" vertical="center"/>
    </xf>
    <xf numFmtId="0" fontId="0" fillId="0" borderId="53" xfId="0" applyBorder="1" applyAlignment="1">
      <alignment horizontal="center" vertical="center"/>
    </xf>
    <xf numFmtId="0" fontId="0" fillId="0" borderId="29" xfId="0" applyBorder="1" applyAlignment="1">
      <alignment horizontal="center" vertical="center"/>
    </xf>
    <xf numFmtId="0" fontId="0" fillId="0" borderId="6" xfId="0" applyBorder="1" applyAlignment="1">
      <alignment horizontal="center" vertical="center"/>
    </xf>
    <xf numFmtId="0" fontId="0" fillId="0" borderId="37" xfId="0" applyBorder="1" applyAlignment="1">
      <alignment horizontal="center" vertical="center"/>
    </xf>
    <xf numFmtId="165" fontId="0" fillId="0" borderId="29" xfId="0" applyNumberFormat="1" applyBorder="1" applyAlignment="1">
      <alignment horizontal="center" vertical="center"/>
    </xf>
    <xf numFmtId="165" fontId="0" fillId="0" borderId="6" xfId="0" applyNumberFormat="1" applyBorder="1" applyAlignment="1">
      <alignment horizontal="center" vertical="center"/>
    </xf>
    <xf numFmtId="165" fontId="0" fillId="0" borderId="37" xfId="0" applyNumberFormat="1" applyBorder="1" applyAlignment="1">
      <alignment horizontal="center" vertical="center"/>
    </xf>
    <xf numFmtId="14" fontId="0" fillId="0" borderId="29" xfId="0" applyNumberFormat="1" applyBorder="1" applyAlignment="1">
      <alignment horizontal="center" vertical="center"/>
    </xf>
    <xf numFmtId="14" fontId="0" fillId="0" borderId="6" xfId="0" applyNumberFormat="1" applyBorder="1" applyAlignment="1">
      <alignment horizontal="center" vertical="center"/>
    </xf>
    <xf numFmtId="14" fontId="0" fillId="0" borderId="37" xfId="0" applyNumberFormat="1" applyBorder="1" applyAlignment="1">
      <alignment horizontal="center" vertical="center"/>
    </xf>
    <xf numFmtId="14" fontId="0" fillId="0" borderId="48" xfId="0" applyNumberFormat="1" applyBorder="1" applyAlignment="1">
      <alignment horizontal="center" vertical="center"/>
    </xf>
    <xf numFmtId="14" fontId="0" fillId="0" borderId="55" xfId="0" applyNumberFormat="1" applyBorder="1" applyAlignment="1">
      <alignment horizontal="center" vertical="center"/>
    </xf>
    <xf numFmtId="14" fontId="0" fillId="0" borderId="17" xfId="0" applyNumberFormat="1" applyBorder="1" applyAlignment="1">
      <alignment horizontal="center" vertical="center"/>
    </xf>
    <xf numFmtId="0" fontId="0" fillId="0" borderId="28" xfId="0" applyBorder="1" applyAlignment="1">
      <alignment horizontal="center" vertical="center"/>
    </xf>
    <xf numFmtId="0" fontId="0" fillId="0" borderId="22" xfId="0" applyBorder="1" applyAlignment="1">
      <alignment horizontal="center" vertical="center"/>
    </xf>
    <xf numFmtId="0" fontId="0" fillId="0" borderId="36" xfId="0" applyBorder="1" applyAlignment="1">
      <alignment horizontal="center" vertical="center"/>
    </xf>
    <xf numFmtId="0" fontId="24" fillId="25" borderId="7" xfId="0" applyFont="1" applyFill="1" applyBorder="1" applyAlignment="1">
      <alignment horizontal="center" vertical="center" wrapText="1"/>
    </xf>
    <xf numFmtId="0" fontId="24" fillId="25" borderId="8" xfId="0" applyFont="1" applyFill="1" applyBorder="1" applyAlignment="1">
      <alignment horizontal="center" vertical="center" wrapText="1"/>
    </xf>
    <xf numFmtId="0" fontId="24" fillId="25" borderId="9" xfId="0" applyFont="1" applyFill="1" applyBorder="1" applyAlignment="1">
      <alignment horizontal="center" vertical="center" wrapText="1"/>
    </xf>
    <xf numFmtId="0" fontId="24" fillId="25" borderId="10" xfId="0" applyFont="1" applyFill="1" applyBorder="1" applyAlignment="1">
      <alignment horizontal="center" vertical="center" wrapText="1"/>
    </xf>
    <xf numFmtId="0" fontId="24" fillId="25" borderId="0" xfId="0" applyFont="1" applyFill="1" applyBorder="1" applyAlignment="1">
      <alignment horizontal="center" vertical="center" wrapText="1"/>
    </xf>
    <xf numFmtId="0" fontId="24" fillId="25" borderId="11" xfId="0" applyFont="1" applyFill="1" applyBorder="1" applyAlignment="1">
      <alignment horizontal="center" vertical="center" wrapText="1"/>
    </xf>
    <xf numFmtId="0" fontId="24" fillId="25" borderId="12" xfId="0" applyFont="1" applyFill="1" applyBorder="1" applyAlignment="1">
      <alignment horizontal="center" vertical="center" wrapText="1"/>
    </xf>
    <xf numFmtId="0" fontId="24" fillId="25" borderId="13" xfId="0" applyFont="1" applyFill="1" applyBorder="1" applyAlignment="1">
      <alignment horizontal="center" vertical="center" wrapText="1"/>
    </xf>
    <xf numFmtId="0" fontId="24" fillId="25" borderId="14" xfId="0" applyFont="1" applyFill="1" applyBorder="1" applyAlignment="1">
      <alignment horizontal="center" vertical="center" wrapText="1"/>
    </xf>
    <xf numFmtId="166" fontId="15" fillId="17" borderId="26" xfId="0" applyNumberFormat="1" applyFont="1" applyFill="1" applyBorder="1" applyAlignment="1">
      <alignment horizontal="center" vertical="center" wrapText="1"/>
    </xf>
    <xf numFmtId="166" fontId="15" fillId="17" borderId="4" xfId="0" applyNumberFormat="1" applyFont="1" applyFill="1" applyBorder="1" applyAlignment="1">
      <alignment horizontal="center" vertical="center" wrapText="1"/>
    </xf>
    <xf numFmtId="0" fontId="19" fillId="0" borderId="0" xfId="0" applyFont="1" applyAlignment="1">
      <alignment horizontal="center"/>
    </xf>
    <xf numFmtId="0" fontId="21" fillId="17" borderId="0" xfId="0" applyFont="1" applyFill="1" applyBorder="1" applyAlignment="1" applyProtection="1">
      <alignment horizontal="center" vertical="center" wrapText="1"/>
      <protection locked="0"/>
    </xf>
    <xf numFmtId="0" fontId="0" fillId="0" borderId="0" xfId="0" applyAlignment="1">
      <alignment horizontal="center" wrapText="1"/>
    </xf>
    <xf numFmtId="0" fontId="13" fillId="2" borderId="3" xfId="0" applyFont="1" applyFill="1" applyBorder="1" applyAlignment="1">
      <alignment horizontal="right" vertical="center"/>
    </xf>
    <xf numFmtId="0" fontId="0" fillId="0" borderId="4" xfId="0" applyBorder="1" applyAlignment="1">
      <alignment horizontal="right" vertical="center"/>
    </xf>
    <xf numFmtId="0" fontId="1" fillId="17" borderId="7" xfId="0" applyFont="1" applyFill="1"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0"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13" fillId="4" borderId="3" xfId="0" applyFont="1" applyFill="1" applyBorder="1" applyAlignment="1">
      <alignment horizontal="right" vertical="center"/>
    </xf>
    <xf numFmtId="0" fontId="3" fillId="17" borderId="0" xfId="0" applyFont="1" applyFill="1" applyBorder="1" applyAlignment="1">
      <alignment horizontal="center" vertical="center"/>
    </xf>
    <xf numFmtId="0" fontId="13" fillId="4" borderId="4" xfId="0" applyFont="1" applyFill="1" applyBorder="1" applyAlignment="1">
      <alignment horizontal="right" vertical="center"/>
    </xf>
    <xf numFmtId="0" fontId="3" fillId="17" borderId="0" xfId="0" applyFont="1" applyFill="1" applyBorder="1" applyAlignment="1">
      <alignment horizontal="center" vertical="center" wrapText="1"/>
    </xf>
    <xf numFmtId="0" fontId="4" fillId="17" borderId="0" xfId="0" applyFont="1" applyFill="1" applyBorder="1" applyAlignment="1">
      <alignment horizontal="center" vertical="center" wrapText="1"/>
    </xf>
  </cellXfs>
  <cellStyles count="3">
    <cellStyle name="Hyperlink" xfId="1"/>
    <cellStyle name="Normal" xfId="0" builtinId="0"/>
    <cellStyle name="Normal 2" xfId="2"/>
  </cellStyles>
  <dxfs count="68">
    <dxf>
      <fill>
        <patternFill patternType="solid">
          <fgColor indexed="64"/>
          <bgColor rgb="FF7030A0"/>
        </patternFill>
      </fill>
    </dxf>
    <dxf>
      <fill>
        <patternFill patternType="solid">
          <fgColor indexed="64"/>
          <bgColor rgb="FF7030A0"/>
        </patternFill>
      </fill>
    </dxf>
    <dxf>
      <fill>
        <patternFill patternType="solid">
          <fgColor indexed="64"/>
          <bgColor rgb="FF7030A0"/>
        </patternFill>
      </fill>
    </dxf>
    <dxf>
      <fill>
        <patternFill patternType="solid">
          <fgColor indexed="64"/>
          <bgColor rgb="FF7030A0"/>
        </patternFill>
      </fill>
    </dxf>
    <dxf>
      <font>
        <b val="0"/>
        <i val="0"/>
        <strike val="0"/>
        <condense val="0"/>
        <extend val="0"/>
        <outline val="0"/>
        <shadow val="0"/>
        <u val="none"/>
        <vertAlign val="baseline"/>
        <sz val="11"/>
        <color rgb="FF000000"/>
        <name val="Calibri"/>
        <scheme val="none"/>
      </font>
    </dxf>
    <dxf>
      <font>
        <b val="0"/>
        <i val="0"/>
        <strike val="0"/>
        <condense val="0"/>
        <extend val="0"/>
        <outline val="0"/>
        <shadow val="0"/>
        <u val="none"/>
        <vertAlign val="baseline"/>
        <sz val="11"/>
        <color rgb="FF000000"/>
        <name val="Calibri"/>
        <scheme val="none"/>
      </font>
    </dxf>
    <dxf>
      <font>
        <b/>
        <i val="0"/>
        <strike val="0"/>
        <condense val="0"/>
        <extend val="0"/>
        <outline val="0"/>
        <shadow val="0"/>
        <u val="none"/>
        <vertAlign val="baseline"/>
        <sz val="11"/>
        <color rgb="FFFFFFFF"/>
        <name val="Calibri"/>
        <scheme val="none"/>
      </font>
      <fill>
        <patternFill patternType="solid">
          <fgColor rgb="FF5B9BD5"/>
          <bgColor rgb="FF5B9BD5"/>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scheme val="minor"/>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protection locked="0" hidden="0"/>
    </dxf>
    <dxf>
      <font>
        <b val="0"/>
        <i val="0"/>
        <strike val="0"/>
        <condense val="0"/>
        <extend val="0"/>
        <outline val="0"/>
        <shadow val="0"/>
        <u val="none"/>
        <vertAlign val="baseline"/>
        <sz val="10"/>
        <color theme="1"/>
        <name val="Calibri"/>
        <scheme val="minor"/>
      </font>
      <protection locked="0" hidden="0"/>
    </dxf>
    <dxf>
      <font>
        <b val="0"/>
        <i val="0"/>
        <strike val="0"/>
        <condense val="0"/>
        <extend val="0"/>
        <outline val="0"/>
        <shadow val="0"/>
        <u val="none"/>
        <vertAlign val="baseline"/>
        <sz val="10"/>
        <color theme="1"/>
        <name val="Calibri"/>
        <scheme val="minor"/>
      </font>
      <alignment horizontal="center" vertical="center" textRotation="0" wrapText="0" indent="0" justifyLastLine="0" shrinkToFit="0" readingOrder="0"/>
      <protection locked="0" hidden="0"/>
    </dxf>
    <dxf>
      <font>
        <strike val="0"/>
        <outline val="0"/>
        <shadow val="0"/>
        <u val="none"/>
        <vertAlign val="baseline"/>
        <sz val="10"/>
        <name val="Calibri"/>
        <scheme val="minor"/>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alignment horizontal="center" vertical="center" textRotation="0" wrapText="0" indent="0" justifyLastLine="0" shrinkToFit="0" readingOrder="0"/>
      <protection locked="0" hidden="0"/>
    </dxf>
    <dxf>
      <font>
        <strike val="0"/>
        <outline val="0"/>
        <shadow val="0"/>
        <u val="none"/>
        <vertAlign val="baseline"/>
        <sz val="10"/>
        <name val="Calibri"/>
        <scheme val="minor"/>
      </font>
      <numFmt numFmtId="0" formatCode="General"/>
      <alignment horizontal="center" vertical="center" textRotation="0" wrapText="0" indent="0" justifyLastLine="0" shrinkToFit="0" readingOrder="0"/>
      <protection locked="0" hidden="0"/>
    </dxf>
    <dxf>
      <numFmt numFmtId="165" formatCode="yyyy/mm/dd;@"/>
    </dxf>
    <dxf>
      <font>
        <strike val="0"/>
        <outline val="0"/>
        <shadow val="0"/>
        <u val="none"/>
        <vertAlign val="baseline"/>
        <sz val="10"/>
        <name val="Calibri"/>
        <scheme val="minor"/>
      </font>
      <numFmt numFmtId="165" formatCode="yyyy/mm/dd;@"/>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numFmt numFmtId="165" formatCode="yyyy/mm/dd;@"/>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numFmt numFmtId="30" formatCode="@"/>
      <alignment horizontal="center" vertical="center" textRotation="0" wrapText="0" indent="0" justifyLastLine="0" shrinkToFit="0" readingOrder="0"/>
      <protection locked="0" hidden="0"/>
    </dxf>
    <dxf>
      <font>
        <strike val="0"/>
        <outline val="0"/>
        <shadow val="0"/>
        <u val="none"/>
        <vertAlign val="baseline"/>
        <sz val="10"/>
        <name val="Calibri"/>
        <scheme val="minor"/>
      </font>
      <numFmt numFmtId="30" formatCode="@"/>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numFmt numFmtId="19" formatCode="yyyy/mm/dd"/>
      <alignment horizontal="center" vertical="center" textRotation="0" wrapText="0" indent="0" justifyLastLine="0" shrinkToFit="0" readingOrder="0"/>
      <protection locked="0" hidden="0"/>
    </dxf>
    <dxf>
      <font>
        <strike val="0"/>
        <outline val="0"/>
        <shadow val="0"/>
        <u val="none"/>
        <vertAlign val="baseline"/>
        <sz val="10"/>
        <name val="Calibri"/>
        <scheme val="minor"/>
      </font>
      <numFmt numFmtId="19" formatCode="yyyy/mm/dd"/>
      <alignment horizontal="center" vertical="center" textRotation="0" wrapText="0" indent="0" justifyLastLine="0" shrinkToFit="0" readingOrder="0"/>
      <protection locked="0" hidden="0"/>
    </dxf>
    <dxf>
      <numFmt numFmtId="165" formatCode="yyyy/mm/dd;@"/>
    </dxf>
    <dxf>
      <font>
        <strike val="0"/>
        <outline val="0"/>
        <shadow val="0"/>
        <u val="none"/>
        <vertAlign val="baseline"/>
        <sz val="10"/>
        <name val="Calibri"/>
        <scheme val="minor"/>
      </font>
      <numFmt numFmtId="165" formatCode="yyyy/mm/dd;@"/>
      <alignment horizontal="center" vertical="center" textRotation="0" wrapText="0" indent="0" justifyLastLine="0" shrinkToFit="0" readingOrder="0"/>
      <protection locked="0" hidden="0"/>
    </dxf>
    <dxf>
      <alignment horizontal="left" vertical="bottom" textRotation="0" wrapText="0" indent="0" justifyLastLine="0" shrinkToFit="0" readingOrder="0"/>
    </dxf>
    <dxf>
      <font>
        <strike val="0"/>
        <outline val="0"/>
        <shadow val="0"/>
        <u val="none"/>
        <vertAlign val="baseline"/>
        <sz val="10"/>
        <name val="Calibri"/>
        <scheme val="minor"/>
      </font>
      <alignment horizontal="left" vertical="center" textRotation="0" wrapText="0" indent="0" justifyLastLine="0" shrinkToFit="0" readingOrder="0"/>
      <protection locked="0" hidden="0"/>
    </dxf>
    <dxf>
      <font>
        <strike val="0"/>
        <outline val="0"/>
        <shadow val="0"/>
        <u val="none"/>
        <vertAlign val="baseline"/>
        <sz val="10"/>
        <name val="Calibri"/>
        <scheme val="none"/>
      </font>
      <protection locked="0" hidden="0"/>
    </dxf>
    <dxf>
      <font>
        <b val="0"/>
        <strike val="0"/>
        <outline val="0"/>
        <shadow val="0"/>
        <u val="none"/>
        <sz val="10"/>
        <name val="Calibri"/>
        <scheme val="minor"/>
      </font>
      <fill>
        <patternFill patternType="none">
          <fgColor indexed="64"/>
          <bgColor auto="1"/>
        </patternFill>
      </fill>
      <alignment horizontal="center" vertical="center" textRotation="0" wrapText="1" indent="0" justifyLastLine="0" shrinkToFit="0" readingOrder="0"/>
      <protection locked="1" hidden="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161"/>
        </patternFill>
      </fill>
    </dxf>
    <dxf>
      <fill>
        <patternFill>
          <bgColor rgb="FFFF8585"/>
        </patternFill>
      </fill>
    </dxf>
    <dxf>
      <fill>
        <patternFill>
          <bgColor rgb="FFFF6161"/>
        </patternFill>
      </fill>
    </dxf>
    <dxf>
      <font>
        <color rgb="FF9C0006"/>
      </font>
      <fill>
        <patternFill>
          <bgColor rgb="FFFFC7CE"/>
        </patternFill>
      </fill>
    </dxf>
    <dxf>
      <fill>
        <patternFill>
          <bgColor rgb="FFFF8585"/>
        </patternFill>
      </fill>
    </dxf>
    <dxf>
      <font>
        <color rgb="FF9C0006"/>
      </font>
      <fill>
        <patternFill>
          <bgColor rgb="FFFFC7CE"/>
        </patternFill>
      </fill>
    </dxf>
    <dxf>
      <font>
        <b val="0"/>
        <i val="0"/>
        <strike val="0"/>
        <condense val="0"/>
        <extend val="0"/>
        <outline val="0"/>
        <shadow val="0"/>
        <u val="none"/>
        <vertAlign val="baseline"/>
        <sz val="10"/>
        <color theme="1"/>
        <name val="Calibri"/>
        <scheme val="minor"/>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protection locked="0" hidden="0"/>
    </dxf>
    <dxf>
      <font>
        <b val="0"/>
        <i val="0"/>
        <strike val="0"/>
        <condense val="0"/>
        <extend val="0"/>
        <outline val="0"/>
        <shadow val="0"/>
        <u val="none"/>
        <vertAlign val="baseline"/>
        <sz val="10"/>
        <color theme="1"/>
        <name val="Calibri"/>
        <scheme val="minor"/>
      </font>
      <alignment horizontal="center" vertical="center" textRotation="0" wrapText="0" indent="0" justifyLastLine="0" shrinkToFit="0" readingOrder="0"/>
      <protection locked="0" hidden="0"/>
    </dxf>
    <dxf>
      <font>
        <strike val="0"/>
        <outline val="0"/>
        <shadow val="0"/>
        <u val="none"/>
        <vertAlign val="baseline"/>
        <sz val="10"/>
        <name val="Calibri"/>
        <scheme val="minor"/>
      </font>
      <alignment horizontal="center" vertical="center" textRotation="0" wrapText="0" indent="0" justifyLastLine="0" shrinkToFit="0" readingOrder="0"/>
      <protection locked="0" hidden="0"/>
    </dxf>
    <dxf>
      <font>
        <strike val="0"/>
        <outline val="0"/>
        <shadow val="0"/>
        <u val="none"/>
        <vertAlign val="baseline"/>
        <sz val="10"/>
        <name val="Calibri"/>
        <scheme val="minor"/>
      </font>
      <numFmt numFmtId="165" formatCode="yyyy/mm/dd;@"/>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numFmt numFmtId="30" formatCode="@"/>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numFmt numFmtId="165" formatCode="yyyy/mm/dd;@"/>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numFmt numFmtId="165" formatCode="yyyy/mm/dd;@"/>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alignment horizontal="center" vertical="center" textRotation="0" wrapText="0" indent="0" justifyLastLine="0" shrinkToFit="0" readingOrder="0"/>
      <protection locked="0" hidden="0"/>
    </dxf>
    <dxf>
      <font>
        <strike val="0"/>
        <outline val="0"/>
        <shadow val="0"/>
        <u val="none"/>
        <vertAlign val="baseline"/>
        <sz val="10"/>
        <name val="Calibri"/>
        <scheme val="minor"/>
      </font>
      <numFmt numFmtId="30" formatCode="@"/>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numFmt numFmtId="19" formatCode="yyyy/mm/dd"/>
      <alignment horizontal="center" vertical="center" textRotation="0" wrapText="0" indent="0" justifyLastLine="0" shrinkToFit="0" readingOrder="0"/>
      <protection locked="0" hidden="0"/>
    </dxf>
    <dxf>
      <font>
        <strike val="0"/>
        <outline val="0"/>
        <shadow val="0"/>
        <u val="none"/>
        <vertAlign val="baseline"/>
        <sz val="10"/>
        <name val="Calibri"/>
        <scheme val="minor"/>
      </font>
      <numFmt numFmtId="19" formatCode="yyyy/mm/dd"/>
      <alignment horizontal="center" vertical="center" textRotation="0" wrapText="0" indent="0" justifyLastLine="0" shrinkToFit="0" readingOrder="0"/>
      <protection locked="0" hidden="0"/>
    </dxf>
    <dxf>
      <numFmt numFmtId="165" formatCode="yyyy/mm/dd;@"/>
    </dxf>
    <dxf>
      <font>
        <strike val="0"/>
        <outline val="0"/>
        <shadow val="0"/>
        <u val="none"/>
        <vertAlign val="baseline"/>
        <sz val="10"/>
        <name val="Calibri"/>
        <scheme val="minor"/>
      </font>
      <numFmt numFmtId="165" formatCode="yyyy/mm/dd;@"/>
      <alignment horizontal="center" vertical="center" textRotation="0" wrapText="0" indent="0" justifyLastLine="0" shrinkToFit="0" readingOrder="0"/>
      <protection locked="0" hidden="0"/>
    </dxf>
    <dxf>
      <alignment horizontal="left" vertical="bottom" textRotation="0" wrapText="0" indent="0" justifyLastLine="0" shrinkToFit="0" readingOrder="0"/>
    </dxf>
    <dxf>
      <font>
        <strike val="0"/>
        <outline val="0"/>
        <shadow val="0"/>
        <u val="none"/>
        <vertAlign val="baseline"/>
        <sz val="10"/>
        <name val="Calibri"/>
        <scheme val="minor"/>
      </font>
      <alignment horizontal="left" vertical="center" textRotation="0" wrapText="0" indent="0" justifyLastLine="0" shrinkToFit="0" readingOrder="0"/>
      <protection locked="0" hidden="0"/>
    </dxf>
    <dxf>
      <font>
        <strike val="0"/>
        <outline val="0"/>
        <shadow val="0"/>
        <u val="none"/>
        <vertAlign val="baseline"/>
        <sz val="10"/>
        <name val="Calibri"/>
        <scheme val="minor"/>
      </font>
      <protection locked="0" hidden="0"/>
    </dxf>
    <dxf>
      <font>
        <b val="0"/>
        <strike val="0"/>
        <outline val="0"/>
        <shadow val="0"/>
        <u val="none"/>
        <sz val="10"/>
        <name val="Calibri"/>
        <scheme val="minor"/>
      </font>
      <fill>
        <patternFill patternType="none">
          <fgColor indexed="64"/>
          <bgColor auto="1"/>
        </patternFill>
      </fill>
      <alignment horizontal="center" vertical="center" textRotation="0" wrapText="1" indent="0" justifyLastLine="0" shrinkToFit="0" readingOrder="0"/>
      <protection locked="1" hidden="0"/>
    </dxf>
    <dxf>
      <font>
        <color rgb="FF9C0006"/>
      </font>
      <fill>
        <patternFill>
          <bgColor rgb="FFFFC7CE"/>
        </patternFill>
      </fill>
    </dxf>
    <dxf>
      <font>
        <color rgb="FF9C0006"/>
      </font>
      <fill>
        <patternFill>
          <bgColor rgb="FFFFC7CE"/>
        </patternFill>
      </fill>
    </dxf>
    <dxf>
      <fill>
        <patternFill>
          <bgColor rgb="FFFF6161"/>
        </patternFill>
      </fill>
    </dxf>
    <dxf>
      <fill>
        <patternFill>
          <bgColor rgb="FFFF8585"/>
        </patternFill>
      </fill>
    </dxf>
    <dxf>
      <fill>
        <patternFill>
          <bgColor rgb="FFFF6161"/>
        </patternFill>
      </fill>
    </dxf>
    <dxf>
      <fill>
        <patternFill>
          <bgColor rgb="FFFF8585"/>
        </patternFill>
      </fill>
    </dxf>
    <dxf>
      <alignment wrapText="1" readingOrder="0"/>
    </dxf>
    <dxf>
      <alignment horizontal="center" readingOrder="0"/>
    </dxf>
    <dxf>
      <alignment horizontal="center" readingOrder="0"/>
    </dxf>
    <dxf>
      <alignment horizontal="center" readingOrder="0"/>
    </dxf>
  </dxfs>
  <tableStyles count="0" defaultTableStyle="TableStyleMedium2" defaultPivotStyle="PivotStyleLight16"/>
  <colors>
    <mruColors>
      <color rgb="FFFF7575"/>
      <color rgb="FFE97F82"/>
      <color rgb="FFEA828E"/>
      <color rgb="FFFF9900"/>
      <color rgb="FFFF7D7D"/>
      <color rgb="FFFF8989"/>
      <color rgb="FFFF5B5B"/>
      <color rgb="FFFF8585"/>
      <color rgb="FF66FFFF"/>
      <color rgb="FFFF61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57150</xdr:colOff>
          <xdr:row>13</xdr:row>
          <xdr:rowOff>66675</xdr:rowOff>
        </xdr:from>
        <xdr:to>
          <xdr:col>9</xdr:col>
          <xdr:colOff>742950</xdr:colOff>
          <xdr:row>13</xdr:row>
          <xdr:rowOff>257175</xdr:rowOff>
        </xdr:to>
        <xdr:sp macro="" textlink="">
          <xdr:nvSpPr>
            <xdr:cNvPr id="1069" name="Check Box 45" hidden="1">
              <a:extLst>
                <a:ext uri="{63B3BB69-23CF-44E3-9099-C40C66FF867C}">
                  <a14:compatExt spid="_x0000_s1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Céphalée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13</xdr:row>
          <xdr:rowOff>342900</xdr:rowOff>
        </xdr:from>
        <xdr:to>
          <xdr:col>9</xdr:col>
          <xdr:colOff>685800</xdr:colOff>
          <xdr:row>13</xdr:row>
          <xdr:rowOff>561975</xdr:rowOff>
        </xdr:to>
        <xdr:sp macro="" textlink="">
          <xdr:nvSpPr>
            <xdr:cNvPr id="1070" name="Check Box 46" hidden="1">
              <a:extLst>
                <a:ext uri="{63B3BB69-23CF-44E3-9099-C40C66FF867C}">
                  <a14:compatExt spid="_x0000_s10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Diarrhée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13</xdr:row>
          <xdr:rowOff>590550</xdr:rowOff>
        </xdr:from>
        <xdr:to>
          <xdr:col>9</xdr:col>
          <xdr:colOff>638175</xdr:colOff>
          <xdr:row>13</xdr:row>
          <xdr:rowOff>781050</xdr:rowOff>
        </xdr:to>
        <xdr:sp macro="" textlink="">
          <xdr:nvSpPr>
            <xdr:cNvPr id="1071" name="Check Box 47" hidden="1">
              <a:extLst>
                <a:ext uri="{63B3BB69-23CF-44E3-9099-C40C66FF867C}">
                  <a14:compatExt spid="_x0000_s1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Fièvre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13</xdr:row>
          <xdr:rowOff>57150</xdr:rowOff>
        </xdr:from>
        <xdr:to>
          <xdr:col>9</xdr:col>
          <xdr:colOff>1790700</xdr:colOff>
          <xdr:row>13</xdr:row>
          <xdr:rowOff>257175</xdr:rowOff>
        </xdr:to>
        <xdr:sp macro="" textlink="">
          <xdr:nvSpPr>
            <xdr:cNvPr id="1072" name="Check Box 48" hidden="1">
              <a:extLst>
                <a:ext uri="{63B3BB69-23CF-44E3-9099-C40C66FF867C}">
                  <a14:compatExt spid="_x0000_s10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Vomissement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13</xdr:row>
          <xdr:rowOff>323850</xdr:rowOff>
        </xdr:from>
        <xdr:to>
          <xdr:col>9</xdr:col>
          <xdr:colOff>1895475</xdr:colOff>
          <xdr:row>13</xdr:row>
          <xdr:rowOff>533400</xdr:rowOff>
        </xdr:to>
        <xdr:sp macro="" textlink="">
          <xdr:nvSpPr>
            <xdr:cNvPr id="1073" name="Check Box 49" hidden="1">
              <a:extLst>
                <a:ext uri="{63B3BB69-23CF-44E3-9099-C40C66FF867C}">
                  <a14:compatExt spid="_x0000_s1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Douleur abdominale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13</xdr:row>
          <xdr:rowOff>581025</xdr:rowOff>
        </xdr:from>
        <xdr:to>
          <xdr:col>9</xdr:col>
          <xdr:colOff>1638300</xdr:colOff>
          <xdr:row>13</xdr:row>
          <xdr:rowOff>790575</xdr:rowOff>
        </xdr:to>
        <xdr:sp macro="" textlink="">
          <xdr:nvSpPr>
            <xdr:cNvPr id="1074" name="Check Box 50" hidden="1">
              <a:extLst>
                <a:ext uri="{63B3BB69-23CF-44E3-9099-C40C66FF867C}">
                  <a14:compatExt spid="_x0000_s1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Nausée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14</xdr:row>
          <xdr:rowOff>66675</xdr:rowOff>
        </xdr:from>
        <xdr:to>
          <xdr:col>9</xdr:col>
          <xdr:colOff>742950</xdr:colOff>
          <xdr:row>14</xdr:row>
          <xdr:rowOff>257175</xdr:rowOff>
        </xdr:to>
        <xdr:sp macro="" textlink="">
          <xdr:nvSpPr>
            <xdr:cNvPr id="1075" name="Check Box 51" hidden="1">
              <a:extLst>
                <a:ext uri="{63B3BB69-23CF-44E3-9099-C40C66FF867C}">
                  <a14:compatExt spid="_x0000_s1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Céphalée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14</xdr:row>
          <xdr:rowOff>342900</xdr:rowOff>
        </xdr:from>
        <xdr:to>
          <xdr:col>9</xdr:col>
          <xdr:colOff>685800</xdr:colOff>
          <xdr:row>14</xdr:row>
          <xdr:rowOff>561975</xdr:rowOff>
        </xdr:to>
        <xdr:sp macro="" textlink="">
          <xdr:nvSpPr>
            <xdr:cNvPr id="1076" name="Check Box 52" hidden="1">
              <a:extLst>
                <a:ext uri="{63B3BB69-23CF-44E3-9099-C40C66FF867C}">
                  <a14:compatExt spid="_x0000_s1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Diarrhée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14</xdr:row>
          <xdr:rowOff>590550</xdr:rowOff>
        </xdr:from>
        <xdr:to>
          <xdr:col>9</xdr:col>
          <xdr:colOff>638175</xdr:colOff>
          <xdr:row>14</xdr:row>
          <xdr:rowOff>781050</xdr:rowOff>
        </xdr:to>
        <xdr:sp macro="" textlink="">
          <xdr:nvSpPr>
            <xdr:cNvPr id="1077" name="Check Box 53" hidden="1">
              <a:extLst>
                <a:ext uri="{63B3BB69-23CF-44E3-9099-C40C66FF867C}">
                  <a14:compatExt spid="_x0000_s1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Fièvre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14</xdr:row>
          <xdr:rowOff>57150</xdr:rowOff>
        </xdr:from>
        <xdr:to>
          <xdr:col>9</xdr:col>
          <xdr:colOff>1790700</xdr:colOff>
          <xdr:row>14</xdr:row>
          <xdr:rowOff>257175</xdr:rowOff>
        </xdr:to>
        <xdr:sp macro="" textlink="">
          <xdr:nvSpPr>
            <xdr:cNvPr id="1078" name="Check Box 54" hidden="1">
              <a:extLst>
                <a:ext uri="{63B3BB69-23CF-44E3-9099-C40C66FF867C}">
                  <a14:compatExt spid="_x0000_s1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Vomissement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14</xdr:row>
          <xdr:rowOff>323850</xdr:rowOff>
        </xdr:from>
        <xdr:to>
          <xdr:col>9</xdr:col>
          <xdr:colOff>1895475</xdr:colOff>
          <xdr:row>14</xdr:row>
          <xdr:rowOff>533400</xdr:rowOff>
        </xdr:to>
        <xdr:sp macro="" textlink="">
          <xdr:nvSpPr>
            <xdr:cNvPr id="1079" name="Check Box 55" hidden="1">
              <a:extLst>
                <a:ext uri="{63B3BB69-23CF-44E3-9099-C40C66FF867C}">
                  <a14:compatExt spid="_x0000_s1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Douleur abdominale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14</xdr:row>
          <xdr:rowOff>581025</xdr:rowOff>
        </xdr:from>
        <xdr:to>
          <xdr:col>9</xdr:col>
          <xdr:colOff>1638300</xdr:colOff>
          <xdr:row>14</xdr:row>
          <xdr:rowOff>790575</xdr:rowOff>
        </xdr:to>
        <xdr:sp macro="" textlink="">
          <xdr:nvSpPr>
            <xdr:cNvPr id="1080" name="Check Box 56" hidden="1">
              <a:extLst>
                <a:ext uri="{63B3BB69-23CF-44E3-9099-C40C66FF867C}">
                  <a14:compatExt spid="_x0000_s1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Nausée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15</xdr:row>
          <xdr:rowOff>66675</xdr:rowOff>
        </xdr:from>
        <xdr:to>
          <xdr:col>9</xdr:col>
          <xdr:colOff>742950</xdr:colOff>
          <xdr:row>15</xdr:row>
          <xdr:rowOff>257175</xdr:rowOff>
        </xdr:to>
        <xdr:sp macro="" textlink="">
          <xdr:nvSpPr>
            <xdr:cNvPr id="1081" name="Check Box 57" hidden="1">
              <a:extLst>
                <a:ext uri="{63B3BB69-23CF-44E3-9099-C40C66FF867C}">
                  <a14:compatExt spid="_x0000_s1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Céphalée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15</xdr:row>
          <xdr:rowOff>342900</xdr:rowOff>
        </xdr:from>
        <xdr:to>
          <xdr:col>9</xdr:col>
          <xdr:colOff>685800</xdr:colOff>
          <xdr:row>15</xdr:row>
          <xdr:rowOff>561975</xdr:rowOff>
        </xdr:to>
        <xdr:sp macro="" textlink="">
          <xdr:nvSpPr>
            <xdr:cNvPr id="1082" name="Check Box 58" hidden="1">
              <a:extLst>
                <a:ext uri="{63B3BB69-23CF-44E3-9099-C40C66FF867C}">
                  <a14:compatExt spid="_x0000_s1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Diarrhée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15</xdr:row>
          <xdr:rowOff>590550</xdr:rowOff>
        </xdr:from>
        <xdr:to>
          <xdr:col>9</xdr:col>
          <xdr:colOff>638175</xdr:colOff>
          <xdr:row>15</xdr:row>
          <xdr:rowOff>781050</xdr:rowOff>
        </xdr:to>
        <xdr:sp macro="" textlink="">
          <xdr:nvSpPr>
            <xdr:cNvPr id="1083" name="Check Box 59" hidden="1">
              <a:extLst>
                <a:ext uri="{63B3BB69-23CF-44E3-9099-C40C66FF867C}">
                  <a14:compatExt spid="_x0000_s1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Fièvre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15</xdr:row>
          <xdr:rowOff>57150</xdr:rowOff>
        </xdr:from>
        <xdr:to>
          <xdr:col>9</xdr:col>
          <xdr:colOff>1790700</xdr:colOff>
          <xdr:row>15</xdr:row>
          <xdr:rowOff>257175</xdr:rowOff>
        </xdr:to>
        <xdr:sp macro="" textlink="">
          <xdr:nvSpPr>
            <xdr:cNvPr id="1084" name="Check Box 60" hidden="1">
              <a:extLst>
                <a:ext uri="{63B3BB69-23CF-44E3-9099-C40C66FF867C}">
                  <a14:compatExt spid="_x0000_s1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Vomissement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15</xdr:row>
          <xdr:rowOff>323850</xdr:rowOff>
        </xdr:from>
        <xdr:to>
          <xdr:col>9</xdr:col>
          <xdr:colOff>1895475</xdr:colOff>
          <xdr:row>15</xdr:row>
          <xdr:rowOff>533400</xdr:rowOff>
        </xdr:to>
        <xdr:sp macro="" textlink="">
          <xdr:nvSpPr>
            <xdr:cNvPr id="1085" name="Check Box 61" hidden="1">
              <a:extLst>
                <a:ext uri="{63B3BB69-23CF-44E3-9099-C40C66FF867C}">
                  <a14:compatExt spid="_x0000_s1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Douleur abdominale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15</xdr:row>
          <xdr:rowOff>581025</xdr:rowOff>
        </xdr:from>
        <xdr:to>
          <xdr:col>9</xdr:col>
          <xdr:colOff>1638300</xdr:colOff>
          <xdr:row>15</xdr:row>
          <xdr:rowOff>790575</xdr:rowOff>
        </xdr:to>
        <xdr:sp macro="" textlink="">
          <xdr:nvSpPr>
            <xdr:cNvPr id="1086" name="Check Box 62" hidden="1">
              <a:extLst>
                <a:ext uri="{63B3BB69-23CF-44E3-9099-C40C66FF867C}">
                  <a14:compatExt spid="_x0000_s1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Nausée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16</xdr:row>
          <xdr:rowOff>66675</xdr:rowOff>
        </xdr:from>
        <xdr:to>
          <xdr:col>9</xdr:col>
          <xdr:colOff>742950</xdr:colOff>
          <xdr:row>16</xdr:row>
          <xdr:rowOff>257175</xdr:rowOff>
        </xdr:to>
        <xdr:sp macro="" textlink="">
          <xdr:nvSpPr>
            <xdr:cNvPr id="1087" name="Check Box 63" hidden="1">
              <a:extLst>
                <a:ext uri="{63B3BB69-23CF-44E3-9099-C40C66FF867C}">
                  <a14:compatExt spid="_x0000_s1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Céphalée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16</xdr:row>
          <xdr:rowOff>342900</xdr:rowOff>
        </xdr:from>
        <xdr:to>
          <xdr:col>9</xdr:col>
          <xdr:colOff>685800</xdr:colOff>
          <xdr:row>16</xdr:row>
          <xdr:rowOff>561975</xdr:rowOff>
        </xdr:to>
        <xdr:sp macro="" textlink="">
          <xdr:nvSpPr>
            <xdr:cNvPr id="1088" name="Check Box 64" hidden="1">
              <a:extLst>
                <a:ext uri="{63B3BB69-23CF-44E3-9099-C40C66FF867C}">
                  <a14:compatExt spid="_x0000_s1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Diarrhée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16</xdr:row>
          <xdr:rowOff>590550</xdr:rowOff>
        </xdr:from>
        <xdr:to>
          <xdr:col>9</xdr:col>
          <xdr:colOff>638175</xdr:colOff>
          <xdr:row>16</xdr:row>
          <xdr:rowOff>781050</xdr:rowOff>
        </xdr:to>
        <xdr:sp macro="" textlink="">
          <xdr:nvSpPr>
            <xdr:cNvPr id="1089" name="Check Box 65" hidden="1">
              <a:extLst>
                <a:ext uri="{63B3BB69-23CF-44E3-9099-C40C66FF867C}">
                  <a14:compatExt spid="_x0000_s1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Fièvre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16</xdr:row>
          <xdr:rowOff>57150</xdr:rowOff>
        </xdr:from>
        <xdr:to>
          <xdr:col>9</xdr:col>
          <xdr:colOff>1790700</xdr:colOff>
          <xdr:row>16</xdr:row>
          <xdr:rowOff>257175</xdr:rowOff>
        </xdr:to>
        <xdr:sp macro="" textlink="">
          <xdr:nvSpPr>
            <xdr:cNvPr id="1090" name="Check Box 66" hidden="1">
              <a:extLst>
                <a:ext uri="{63B3BB69-23CF-44E3-9099-C40C66FF867C}">
                  <a14:compatExt spid="_x0000_s1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Vomissement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16</xdr:row>
          <xdr:rowOff>323850</xdr:rowOff>
        </xdr:from>
        <xdr:to>
          <xdr:col>9</xdr:col>
          <xdr:colOff>1895475</xdr:colOff>
          <xdr:row>16</xdr:row>
          <xdr:rowOff>533400</xdr:rowOff>
        </xdr:to>
        <xdr:sp macro="" textlink="">
          <xdr:nvSpPr>
            <xdr:cNvPr id="1091" name="Check Box 67" hidden="1">
              <a:extLst>
                <a:ext uri="{63B3BB69-23CF-44E3-9099-C40C66FF867C}">
                  <a14:compatExt spid="_x0000_s1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Douleur abdominale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16</xdr:row>
          <xdr:rowOff>581025</xdr:rowOff>
        </xdr:from>
        <xdr:to>
          <xdr:col>9</xdr:col>
          <xdr:colOff>1638300</xdr:colOff>
          <xdr:row>16</xdr:row>
          <xdr:rowOff>790575</xdr:rowOff>
        </xdr:to>
        <xdr:sp macro="" textlink="">
          <xdr:nvSpPr>
            <xdr:cNvPr id="1092" name="Check Box 68" hidden="1">
              <a:extLst>
                <a:ext uri="{63B3BB69-23CF-44E3-9099-C40C66FF867C}">
                  <a14:compatExt spid="_x0000_s1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Nausée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17</xdr:row>
          <xdr:rowOff>66675</xdr:rowOff>
        </xdr:from>
        <xdr:to>
          <xdr:col>9</xdr:col>
          <xdr:colOff>742950</xdr:colOff>
          <xdr:row>17</xdr:row>
          <xdr:rowOff>257175</xdr:rowOff>
        </xdr:to>
        <xdr:sp macro="" textlink="">
          <xdr:nvSpPr>
            <xdr:cNvPr id="1093" name="Check Box 69" hidden="1">
              <a:extLst>
                <a:ext uri="{63B3BB69-23CF-44E3-9099-C40C66FF867C}">
                  <a14:compatExt spid="_x0000_s1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Céphalée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17</xdr:row>
          <xdr:rowOff>342900</xdr:rowOff>
        </xdr:from>
        <xdr:to>
          <xdr:col>9</xdr:col>
          <xdr:colOff>685800</xdr:colOff>
          <xdr:row>17</xdr:row>
          <xdr:rowOff>561975</xdr:rowOff>
        </xdr:to>
        <xdr:sp macro="" textlink="">
          <xdr:nvSpPr>
            <xdr:cNvPr id="1094" name="Check Box 70" hidden="1">
              <a:extLst>
                <a:ext uri="{63B3BB69-23CF-44E3-9099-C40C66FF867C}">
                  <a14:compatExt spid="_x0000_s10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Diarrhée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17</xdr:row>
          <xdr:rowOff>590550</xdr:rowOff>
        </xdr:from>
        <xdr:to>
          <xdr:col>9</xdr:col>
          <xdr:colOff>638175</xdr:colOff>
          <xdr:row>17</xdr:row>
          <xdr:rowOff>781050</xdr:rowOff>
        </xdr:to>
        <xdr:sp macro="" textlink="">
          <xdr:nvSpPr>
            <xdr:cNvPr id="1095" name="Check Box 71" hidden="1">
              <a:extLst>
                <a:ext uri="{63B3BB69-23CF-44E3-9099-C40C66FF867C}">
                  <a14:compatExt spid="_x0000_s10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Fièvre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17</xdr:row>
          <xdr:rowOff>57150</xdr:rowOff>
        </xdr:from>
        <xdr:to>
          <xdr:col>9</xdr:col>
          <xdr:colOff>1790700</xdr:colOff>
          <xdr:row>17</xdr:row>
          <xdr:rowOff>257175</xdr:rowOff>
        </xdr:to>
        <xdr:sp macro="" textlink="">
          <xdr:nvSpPr>
            <xdr:cNvPr id="1096" name="Check Box 72" hidden="1">
              <a:extLst>
                <a:ext uri="{63B3BB69-23CF-44E3-9099-C40C66FF867C}">
                  <a14:compatExt spid="_x0000_s1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Vomissement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17</xdr:row>
          <xdr:rowOff>323850</xdr:rowOff>
        </xdr:from>
        <xdr:to>
          <xdr:col>9</xdr:col>
          <xdr:colOff>1895475</xdr:colOff>
          <xdr:row>17</xdr:row>
          <xdr:rowOff>533400</xdr:rowOff>
        </xdr:to>
        <xdr:sp macro="" textlink="">
          <xdr:nvSpPr>
            <xdr:cNvPr id="1097" name="Check Box 73" hidden="1">
              <a:extLst>
                <a:ext uri="{63B3BB69-23CF-44E3-9099-C40C66FF867C}">
                  <a14:compatExt spid="_x0000_s1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Douleur abdominale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17</xdr:row>
          <xdr:rowOff>581025</xdr:rowOff>
        </xdr:from>
        <xdr:to>
          <xdr:col>9</xdr:col>
          <xdr:colOff>1638300</xdr:colOff>
          <xdr:row>17</xdr:row>
          <xdr:rowOff>790575</xdr:rowOff>
        </xdr:to>
        <xdr:sp macro="" textlink="">
          <xdr:nvSpPr>
            <xdr:cNvPr id="1098" name="Check Box 74" hidden="1">
              <a:extLst>
                <a:ext uri="{63B3BB69-23CF-44E3-9099-C40C66FF867C}">
                  <a14:compatExt spid="_x0000_s1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Nausée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18</xdr:row>
          <xdr:rowOff>66675</xdr:rowOff>
        </xdr:from>
        <xdr:to>
          <xdr:col>9</xdr:col>
          <xdr:colOff>742950</xdr:colOff>
          <xdr:row>18</xdr:row>
          <xdr:rowOff>257175</xdr:rowOff>
        </xdr:to>
        <xdr:sp macro="" textlink="">
          <xdr:nvSpPr>
            <xdr:cNvPr id="1099" name="Check Box 75" hidden="1">
              <a:extLst>
                <a:ext uri="{63B3BB69-23CF-44E3-9099-C40C66FF867C}">
                  <a14:compatExt spid="_x0000_s1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Céphalée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18</xdr:row>
          <xdr:rowOff>342900</xdr:rowOff>
        </xdr:from>
        <xdr:to>
          <xdr:col>9</xdr:col>
          <xdr:colOff>685800</xdr:colOff>
          <xdr:row>18</xdr:row>
          <xdr:rowOff>561975</xdr:rowOff>
        </xdr:to>
        <xdr:sp macro="" textlink="">
          <xdr:nvSpPr>
            <xdr:cNvPr id="1100" name="Check Box 76" hidden="1">
              <a:extLst>
                <a:ext uri="{63B3BB69-23CF-44E3-9099-C40C66FF867C}">
                  <a14:compatExt spid="_x0000_s1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Diarrhée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18</xdr:row>
          <xdr:rowOff>590550</xdr:rowOff>
        </xdr:from>
        <xdr:to>
          <xdr:col>9</xdr:col>
          <xdr:colOff>638175</xdr:colOff>
          <xdr:row>18</xdr:row>
          <xdr:rowOff>781050</xdr:rowOff>
        </xdr:to>
        <xdr:sp macro="" textlink="">
          <xdr:nvSpPr>
            <xdr:cNvPr id="1101" name="Check Box 77" hidden="1">
              <a:extLst>
                <a:ext uri="{63B3BB69-23CF-44E3-9099-C40C66FF867C}">
                  <a14:compatExt spid="_x0000_s1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Fièvre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18</xdr:row>
          <xdr:rowOff>57150</xdr:rowOff>
        </xdr:from>
        <xdr:to>
          <xdr:col>9</xdr:col>
          <xdr:colOff>1790700</xdr:colOff>
          <xdr:row>18</xdr:row>
          <xdr:rowOff>257175</xdr:rowOff>
        </xdr:to>
        <xdr:sp macro="" textlink="">
          <xdr:nvSpPr>
            <xdr:cNvPr id="1102" name="Check Box 78" hidden="1">
              <a:extLst>
                <a:ext uri="{63B3BB69-23CF-44E3-9099-C40C66FF867C}">
                  <a14:compatExt spid="_x0000_s1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Vomissement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18</xdr:row>
          <xdr:rowOff>323850</xdr:rowOff>
        </xdr:from>
        <xdr:to>
          <xdr:col>9</xdr:col>
          <xdr:colOff>1895475</xdr:colOff>
          <xdr:row>18</xdr:row>
          <xdr:rowOff>533400</xdr:rowOff>
        </xdr:to>
        <xdr:sp macro="" textlink="">
          <xdr:nvSpPr>
            <xdr:cNvPr id="1103" name="Check Box 79" hidden="1">
              <a:extLst>
                <a:ext uri="{63B3BB69-23CF-44E3-9099-C40C66FF867C}">
                  <a14:compatExt spid="_x0000_s1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Douleur abdominale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18</xdr:row>
          <xdr:rowOff>581025</xdr:rowOff>
        </xdr:from>
        <xdr:to>
          <xdr:col>9</xdr:col>
          <xdr:colOff>1638300</xdr:colOff>
          <xdr:row>18</xdr:row>
          <xdr:rowOff>790575</xdr:rowOff>
        </xdr:to>
        <xdr:sp macro="" textlink="">
          <xdr:nvSpPr>
            <xdr:cNvPr id="1104" name="Check Box 80" hidden="1">
              <a:extLst>
                <a:ext uri="{63B3BB69-23CF-44E3-9099-C40C66FF867C}">
                  <a14:compatExt spid="_x0000_s1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Nausée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19</xdr:row>
          <xdr:rowOff>66675</xdr:rowOff>
        </xdr:from>
        <xdr:to>
          <xdr:col>9</xdr:col>
          <xdr:colOff>742950</xdr:colOff>
          <xdr:row>19</xdr:row>
          <xdr:rowOff>257175</xdr:rowOff>
        </xdr:to>
        <xdr:sp macro="" textlink="">
          <xdr:nvSpPr>
            <xdr:cNvPr id="1105" name="Check Box 81" hidden="1">
              <a:extLst>
                <a:ext uri="{63B3BB69-23CF-44E3-9099-C40C66FF867C}">
                  <a14:compatExt spid="_x0000_s1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Céphalée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19</xdr:row>
          <xdr:rowOff>342900</xdr:rowOff>
        </xdr:from>
        <xdr:to>
          <xdr:col>9</xdr:col>
          <xdr:colOff>685800</xdr:colOff>
          <xdr:row>19</xdr:row>
          <xdr:rowOff>561975</xdr:rowOff>
        </xdr:to>
        <xdr:sp macro="" textlink="">
          <xdr:nvSpPr>
            <xdr:cNvPr id="1106" name="Check Box 82" hidden="1">
              <a:extLst>
                <a:ext uri="{63B3BB69-23CF-44E3-9099-C40C66FF867C}">
                  <a14:compatExt spid="_x0000_s1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Diarrhée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19</xdr:row>
          <xdr:rowOff>590550</xdr:rowOff>
        </xdr:from>
        <xdr:to>
          <xdr:col>9</xdr:col>
          <xdr:colOff>638175</xdr:colOff>
          <xdr:row>19</xdr:row>
          <xdr:rowOff>781050</xdr:rowOff>
        </xdr:to>
        <xdr:sp macro="" textlink="">
          <xdr:nvSpPr>
            <xdr:cNvPr id="1107" name="Check Box 83" hidden="1">
              <a:extLst>
                <a:ext uri="{63B3BB69-23CF-44E3-9099-C40C66FF867C}">
                  <a14:compatExt spid="_x0000_s1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Fièvre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19</xdr:row>
          <xdr:rowOff>57150</xdr:rowOff>
        </xdr:from>
        <xdr:to>
          <xdr:col>9</xdr:col>
          <xdr:colOff>1790700</xdr:colOff>
          <xdr:row>19</xdr:row>
          <xdr:rowOff>257175</xdr:rowOff>
        </xdr:to>
        <xdr:sp macro="" textlink="">
          <xdr:nvSpPr>
            <xdr:cNvPr id="1108" name="Check Box 84" hidden="1">
              <a:extLst>
                <a:ext uri="{63B3BB69-23CF-44E3-9099-C40C66FF867C}">
                  <a14:compatExt spid="_x0000_s1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Vomissement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19</xdr:row>
          <xdr:rowOff>323850</xdr:rowOff>
        </xdr:from>
        <xdr:to>
          <xdr:col>9</xdr:col>
          <xdr:colOff>1895475</xdr:colOff>
          <xdr:row>19</xdr:row>
          <xdr:rowOff>533400</xdr:rowOff>
        </xdr:to>
        <xdr:sp macro="" textlink="">
          <xdr:nvSpPr>
            <xdr:cNvPr id="1109" name="Check Box 85" hidden="1">
              <a:extLst>
                <a:ext uri="{63B3BB69-23CF-44E3-9099-C40C66FF867C}">
                  <a14:compatExt spid="_x0000_s1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Douleur abdominale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19</xdr:row>
          <xdr:rowOff>581025</xdr:rowOff>
        </xdr:from>
        <xdr:to>
          <xdr:col>9</xdr:col>
          <xdr:colOff>1638300</xdr:colOff>
          <xdr:row>19</xdr:row>
          <xdr:rowOff>790575</xdr:rowOff>
        </xdr:to>
        <xdr:sp macro="" textlink="">
          <xdr:nvSpPr>
            <xdr:cNvPr id="1110" name="Check Box 86" hidden="1">
              <a:extLst>
                <a:ext uri="{63B3BB69-23CF-44E3-9099-C40C66FF867C}">
                  <a14:compatExt spid="_x0000_s11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Nausée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20</xdr:row>
          <xdr:rowOff>66675</xdr:rowOff>
        </xdr:from>
        <xdr:to>
          <xdr:col>9</xdr:col>
          <xdr:colOff>742950</xdr:colOff>
          <xdr:row>20</xdr:row>
          <xdr:rowOff>257175</xdr:rowOff>
        </xdr:to>
        <xdr:sp macro="" textlink="">
          <xdr:nvSpPr>
            <xdr:cNvPr id="1111" name="Check Box 87" hidden="1">
              <a:extLst>
                <a:ext uri="{63B3BB69-23CF-44E3-9099-C40C66FF867C}">
                  <a14:compatExt spid="_x0000_s11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Céphalée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20</xdr:row>
          <xdr:rowOff>342900</xdr:rowOff>
        </xdr:from>
        <xdr:to>
          <xdr:col>9</xdr:col>
          <xdr:colOff>685800</xdr:colOff>
          <xdr:row>20</xdr:row>
          <xdr:rowOff>561975</xdr:rowOff>
        </xdr:to>
        <xdr:sp macro="" textlink="">
          <xdr:nvSpPr>
            <xdr:cNvPr id="1112" name="Check Box 88" hidden="1">
              <a:extLst>
                <a:ext uri="{63B3BB69-23CF-44E3-9099-C40C66FF867C}">
                  <a14:compatExt spid="_x0000_s11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Diarrhée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20</xdr:row>
          <xdr:rowOff>590550</xdr:rowOff>
        </xdr:from>
        <xdr:to>
          <xdr:col>9</xdr:col>
          <xdr:colOff>638175</xdr:colOff>
          <xdr:row>20</xdr:row>
          <xdr:rowOff>781050</xdr:rowOff>
        </xdr:to>
        <xdr:sp macro="" textlink="">
          <xdr:nvSpPr>
            <xdr:cNvPr id="1113" name="Check Box 89" hidden="1">
              <a:extLst>
                <a:ext uri="{63B3BB69-23CF-44E3-9099-C40C66FF867C}">
                  <a14:compatExt spid="_x0000_s11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Fièvre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20</xdr:row>
          <xdr:rowOff>57150</xdr:rowOff>
        </xdr:from>
        <xdr:to>
          <xdr:col>9</xdr:col>
          <xdr:colOff>1790700</xdr:colOff>
          <xdr:row>20</xdr:row>
          <xdr:rowOff>257175</xdr:rowOff>
        </xdr:to>
        <xdr:sp macro="" textlink="">
          <xdr:nvSpPr>
            <xdr:cNvPr id="1114" name="Check Box 90" hidden="1">
              <a:extLst>
                <a:ext uri="{63B3BB69-23CF-44E3-9099-C40C66FF867C}">
                  <a14:compatExt spid="_x0000_s11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Vomissement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20</xdr:row>
          <xdr:rowOff>323850</xdr:rowOff>
        </xdr:from>
        <xdr:to>
          <xdr:col>9</xdr:col>
          <xdr:colOff>1895475</xdr:colOff>
          <xdr:row>20</xdr:row>
          <xdr:rowOff>533400</xdr:rowOff>
        </xdr:to>
        <xdr:sp macro="" textlink="">
          <xdr:nvSpPr>
            <xdr:cNvPr id="1115" name="Check Box 91" hidden="1">
              <a:extLst>
                <a:ext uri="{63B3BB69-23CF-44E3-9099-C40C66FF867C}">
                  <a14:compatExt spid="_x0000_s11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Douleur abdominale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20</xdr:row>
          <xdr:rowOff>581025</xdr:rowOff>
        </xdr:from>
        <xdr:to>
          <xdr:col>9</xdr:col>
          <xdr:colOff>1638300</xdr:colOff>
          <xdr:row>20</xdr:row>
          <xdr:rowOff>790575</xdr:rowOff>
        </xdr:to>
        <xdr:sp macro="" textlink="">
          <xdr:nvSpPr>
            <xdr:cNvPr id="1116" name="Check Box 92" hidden="1">
              <a:extLst>
                <a:ext uri="{63B3BB69-23CF-44E3-9099-C40C66FF867C}">
                  <a14:compatExt spid="_x0000_s11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Nausée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21</xdr:row>
          <xdr:rowOff>66675</xdr:rowOff>
        </xdr:from>
        <xdr:to>
          <xdr:col>9</xdr:col>
          <xdr:colOff>742950</xdr:colOff>
          <xdr:row>21</xdr:row>
          <xdr:rowOff>257175</xdr:rowOff>
        </xdr:to>
        <xdr:sp macro="" textlink="">
          <xdr:nvSpPr>
            <xdr:cNvPr id="1117" name="Check Box 93" hidden="1">
              <a:extLst>
                <a:ext uri="{63B3BB69-23CF-44E3-9099-C40C66FF867C}">
                  <a14:compatExt spid="_x0000_s11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Céphalée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21</xdr:row>
          <xdr:rowOff>342900</xdr:rowOff>
        </xdr:from>
        <xdr:to>
          <xdr:col>9</xdr:col>
          <xdr:colOff>685800</xdr:colOff>
          <xdr:row>21</xdr:row>
          <xdr:rowOff>561975</xdr:rowOff>
        </xdr:to>
        <xdr:sp macro="" textlink="">
          <xdr:nvSpPr>
            <xdr:cNvPr id="1118" name="Check Box 94" hidden="1">
              <a:extLst>
                <a:ext uri="{63B3BB69-23CF-44E3-9099-C40C66FF867C}">
                  <a14:compatExt spid="_x0000_s11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Diarrhée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21</xdr:row>
          <xdr:rowOff>590550</xdr:rowOff>
        </xdr:from>
        <xdr:to>
          <xdr:col>9</xdr:col>
          <xdr:colOff>638175</xdr:colOff>
          <xdr:row>21</xdr:row>
          <xdr:rowOff>781050</xdr:rowOff>
        </xdr:to>
        <xdr:sp macro="" textlink="">
          <xdr:nvSpPr>
            <xdr:cNvPr id="1119" name="Check Box 95" hidden="1">
              <a:extLst>
                <a:ext uri="{63B3BB69-23CF-44E3-9099-C40C66FF867C}">
                  <a14:compatExt spid="_x0000_s11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Fièvre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21</xdr:row>
          <xdr:rowOff>57150</xdr:rowOff>
        </xdr:from>
        <xdr:to>
          <xdr:col>9</xdr:col>
          <xdr:colOff>1790700</xdr:colOff>
          <xdr:row>21</xdr:row>
          <xdr:rowOff>257175</xdr:rowOff>
        </xdr:to>
        <xdr:sp macro="" textlink="">
          <xdr:nvSpPr>
            <xdr:cNvPr id="1120" name="Check Box 96" hidden="1">
              <a:extLst>
                <a:ext uri="{63B3BB69-23CF-44E3-9099-C40C66FF867C}">
                  <a14:compatExt spid="_x0000_s11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Vomissement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21</xdr:row>
          <xdr:rowOff>323850</xdr:rowOff>
        </xdr:from>
        <xdr:to>
          <xdr:col>9</xdr:col>
          <xdr:colOff>1895475</xdr:colOff>
          <xdr:row>21</xdr:row>
          <xdr:rowOff>533400</xdr:rowOff>
        </xdr:to>
        <xdr:sp macro="" textlink="">
          <xdr:nvSpPr>
            <xdr:cNvPr id="1121" name="Check Box 97" hidden="1">
              <a:extLst>
                <a:ext uri="{63B3BB69-23CF-44E3-9099-C40C66FF867C}">
                  <a14:compatExt spid="_x0000_s1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Douleur abdominale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21</xdr:row>
          <xdr:rowOff>581025</xdr:rowOff>
        </xdr:from>
        <xdr:to>
          <xdr:col>9</xdr:col>
          <xdr:colOff>1638300</xdr:colOff>
          <xdr:row>21</xdr:row>
          <xdr:rowOff>790575</xdr:rowOff>
        </xdr:to>
        <xdr:sp macro="" textlink="">
          <xdr:nvSpPr>
            <xdr:cNvPr id="1122" name="Check Box 98" hidden="1">
              <a:extLst>
                <a:ext uri="{63B3BB69-23CF-44E3-9099-C40C66FF867C}">
                  <a14:compatExt spid="_x0000_s1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Nausée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22</xdr:row>
          <xdr:rowOff>66675</xdr:rowOff>
        </xdr:from>
        <xdr:to>
          <xdr:col>9</xdr:col>
          <xdr:colOff>742950</xdr:colOff>
          <xdr:row>22</xdr:row>
          <xdr:rowOff>257175</xdr:rowOff>
        </xdr:to>
        <xdr:sp macro="" textlink="">
          <xdr:nvSpPr>
            <xdr:cNvPr id="1123" name="Check Box 99" hidden="1">
              <a:extLst>
                <a:ext uri="{63B3BB69-23CF-44E3-9099-C40C66FF867C}">
                  <a14:compatExt spid="_x0000_s11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Céphalée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22</xdr:row>
          <xdr:rowOff>342900</xdr:rowOff>
        </xdr:from>
        <xdr:to>
          <xdr:col>9</xdr:col>
          <xdr:colOff>685800</xdr:colOff>
          <xdr:row>22</xdr:row>
          <xdr:rowOff>561975</xdr:rowOff>
        </xdr:to>
        <xdr:sp macro="" textlink="">
          <xdr:nvSpPr>
            <xdr:cNvPr id="1124" name="Check Box 100" hidden="1">
              <a:extLst>
                <a:ext uri="{63B3BB69-23CF-44E3-9099-C40C66FF867C}">
                  <a14:compatExt spid="_x0000_s1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Diarrhée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22</xdr:row>
          <xdr:rowOff>590550</xdr:rowOff>
        </xdr:from>
        <xdr:to>
          <xdr:col>9</xdr:col>
          <xdr:colOff>638175</xdr:colOff>
          <xdr:row>22</xdr:row>
          <xdr:rowOff>781050</xdr:rowOff>
        </xdr:to>
        <xdr:sp macro="" textlink="">
          <xdr:nvSpPr>
            <xdr:cNvPr id="1125" name="Check Box 101" hidden="1">
              <a:extLst>
                <a:ext uri="{63B3BB69-23CF-44E3-9099-C40C66FF867C}">
                  <a14:compatExt spid="_x0000_s11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Fièvre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22</xdr:row>
          <xdr:rowOff>57150</xdr:rowOff>
        </xdr:from>
        <xdr:to>
          <xdr:col>9</xdr:col>
          <xdr:colOff>1790700</xdr:colOff>
          <xdr:row>22</xdr:row>
          <xdr:rowOff>257175</xdr:rowOff>
        </xdr:to>
        <xdr:sp macro="" textlink="">
          <xdr:nvSpPr>
            <xdr:cNvPr id="1126" name="Check Box 102" hidden="1">
              <a:extLst>
                <a:ext uri="{63B3BB69-23CF-44E3-9099-C40C66FF867C}">
                  <a14:compatExt spid="_x0000_s11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Vomissement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22</xdr:row>
          <xdr:rowOff>323850</xdr:rowOff>
        </xdr:from>
        <xdr:to>
          <xdr:col>9</xdr:col>
          <xdr:colOff>1895475</xdr:colOff>
          <xdr:row>22</xdr:row>
          <xdr:rowOff>533400</xdr:rowOff>
        </xdr:to>
        <xdr:sp macro="" textlink="">
          <xdr:nvSpPr>
            <xdr:cNvPr id="1127" name="Check Box 103" hidden="1">
              <a:extLst>
                <a:ext uri="{63B3BB69-23CF-44E3-9099-C40C66FF867C}">
                  <a14:compatExt spid="_x0000_s1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Douleur abdominale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22</xdr:row>
          <xdr:rowOff>581025</xdr:rowOff>
        </xdr:from>
        <xdr:to>
          <xdr:col>9</xdr:col>
          <xdr:colOff>1638300</xdr:colOff>
          <xdr:row>22</xdr:row>
          <xdr:rowOff>790575</xdr:rowOff>
        </xdr:to>
        <xdr:sp macro="" textlink="">
          <xdr:nvSpPr>
            <xdr:cNvPr id="1128" name="Check Box 104" hidden="1">
              <a:extLst>
                <a:ext uri="{63B3BB69-23CF-44E3-9099-C40C66FF867C}">
                  <a14:compatExt spid="_x0000_s11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Nausée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23</xdr:row>
          <xdr:rowOff>66675</xdr:rowOff>
        </xdr:from>
        <xdr:to>
          <xdr:col>9</xdr:col>
          <xdr:colOff>742950</xdr:colOff>
          <xdr:row>23</xdr:row>
          <xdr:rowOff>257175</xdr:rowOff>
        </xdr:to>
        <xdr:sp macro="" textlink="">
          <xdr:nvSpPr>
            <xdr:cNvPr id="1129" name="Check Box 105" hidden="1">
              <a:extLst>
                <a:ext uri="{63B3BB69-23CF-44E3-9099-C40C66FF867C}">
                  <a14:compatExt spid="_x0000_s11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Céphalée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23</xdr:row>
          <xdr:rowOff>342900</xdr:rowOff>
        </xdr:from>
        <xdr:to>
          <xdr:col>9</xdr:col>
          <xdr:colOff>685800</xdr:colOff>
          <xdr:row>23</xdr:row>
          <xdr:rowOff>561975</xdr:rowOff>
        </xdr:to>
        <xdr:sp macro="" textlink="">
          <xdr:nvSpPr>
            <xdr:cNvPr id="1130" name="Check Box 106" hidden="1">
              <a:extLst>
                <a:ext uri="{63B3BB69-23CF-44E3-9099-C40C66FF867C}">
                  <a14:compatExt spid="_x0000_s11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Diarrhée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23</xdr:row>
          <xdr:rowOff>590550</xdr:rowOff>
        </xdr:from>
        <xdr:to>
          <xdr:col>9</xdr:col>
          <xdr:colOff>638175</xdr:colOff>
          <xdr:row>23</xdr:row>
          <xdr:rowOff>781050</xdr:rowOff>
        </xdr:to>
        <xdr:sp macro="" textlink="">
          <xdr:nvSpPr>
            <xdr:cNvPr id="1131" name="Check Box 107" hidden="1">
              <a:extLst>
                <a:ext uri="{63B3BB69-23CF-44E3-9099-C40C66FF867C}">
                  <a14:compatExt spid="_x0000_s11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Fièvre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23</xdr:row>
          <xdr:rowOff>57150</xdr:rowOff>
        </xdr:from>
        <xdr:to>
          <xdr:col>9</xdr:col>
          <xdr:colOff>1790700</xdr:colOff>
          <xdr:row>23</xdr:row>
          <xdr:rowOff>257175</xdr:rowOff>
        </xdr:to>
        <xdr:sp macro="" textlink="">
          <xdr:nvSpPr>
            <xdr:cNvPr id="1132" name="Check Box 108" hidden="1">
              <a:extLst>
                <a:ext uri="{63B3BB69-23CF-44E3-9099-C40C66FF867C}">
                  <a14:compatExt spid="_x0000_s11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Vomissement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23</xdr:row>
          <xdr:rowOff>323850</xdr:rowOff>
        </xdr:from>
        <xdr:to>
          <xdr:col>9</xdr:col>
          <xdr:colOff>1895475</xdr:colOff>
          <xdr:row>23</xdr:row>
          <xdr:rowOff>533400</xdr:rowOff>
        </xdr:to>
        <xdr:sp macro="" textlink="">
          <xdr:nvSpPr>
            <xdr:cNvPr id="1133" name="Check Box 109" hidden="1">
              <a:extLst>
                <a:ext uri="{63B3BB69-23CF-44E3-9099-C40C66FF867C}">
                  <a14:compatExt spid="_x0000_s11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Douleur abdominale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23</xdr:row>
          <xdr:rowOff>581025</xdr:rowOff>
        </xdr:from>
        <xdr:to>
          <xdr:col>9</xdr:col>
          <xdr:colOff>1638300</xdr:colOff>
          <xdr:row>23</xdr:row>
          <xdr:rowOff>790575</xdr:rowOff>
        </xdr:to>
        <xdr:sp macro="" textlink="">
          <xdr:nvSpPr>
            <xdr:cNvPr id="1134" name="Check Box 110" hidden="1">
              <a:extLst>
                <a:ext uri="{63B3BB69-23CF-44E3-9099-C40C66FF867C}">
                  <a14:compatExt spid="_x0000_s11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Nausée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24</xdr:row>
          <xdr:rowOff>66675</xdr:rowOff>
        </xdr:from>
        <xdr:to>
          <xdr:col>9</xdr:col>
          <xdr:colOff>742950</xdr:colOff>
          <xdr:row>24</xdr:row>
          <xdr:rowOff>257175</xdr:rowOff>
        </xdr:to>
        <xdr:sp macro="" textlink="">
          <xdr:nvSpPr>
            <xdr:cNvPr id="1135" name="Check Box 111" hidden="1">
              <a:extLst>
                <a:ext uri="{63B3BB69-23CF-44E3-9099-C40C66FF867C}">
                  <a14:compatExt spid="_x0000_s11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Céphalée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24</xdr:row>
          <xdr:rowOff>342900</xdr:rowOff>
        </xdr:from>
        <xdr:to>
          <xdr:col>9</xdr:col>
          <xdr:colOff>685800</xdr:colOff>
          <xdr:row>24</xdr:row>
          <xdr:rowOff>561975</xdr:rowOff>
        </xdr:to>
        <xdr:sp macro="" textlink="">
          <xdr:nvSpPr>
            <xdr:cNvPr id="1136" name="Check Box 112" hidden="1">
              <a:extLst>
                <a:ext uri="{63B3BB69-23CF-44E3-9099-C40C66FF867C}">
                  <a14:compatExt spid="_x0000_s11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Diarrhée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24</xdr:row>
          <xdr:rowOff>590550</xdr:rowOff>
        </xdr:from>
        <xdr:to>
          <xdr:col>9</xdr:col>
          <xdr:colOff>638175</xdr:colOff>
          <xdr:row>24</xdr:row>
          <xdr:rowOff>781050</xdr:rowOff>
        </xdr:to>
        <xdr:sp macro="" textlink="">
          <xdr:nvSpPr>
            <xdr:cNvPr id="1137" name="Check Box 113" hidden="1">
              <a:extLst>
                <a:ext uri="{63B3BB69-23CF-44E3-9099-C40C66FF867C}">
                  <a14:compatExt spid="_x0000_s11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Fièvre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24</xdr:row>
          <xdr:rowOff>57150</xdr:rowOff>
        </xdr:from>
        <xdr:to>
          <xdr:col>9</xdr:col>
          <xdr:colOff>1790700</xdr:colOff>
          <xdr:row>24</xdr:row>
          <xdr:rowOff>257175</xdr:rowOff>
        </xdr:to>
        <xdr:sp macro="" textlink="">
          <xdr:nvSpPr>
            <xdr:cNvPr id="1138" name="Check Box 114" hidden="1">
              <a:extLst>
                <a:ext uri="{63B3BB69-23CF-44E3-9099-C40C66FF867C}">
                  <a14:compatExt spid="_x0000_s11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Vomissement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24</xdr:row>
          <xdr:rowOff>323850</xdr:rowOff>
        </xdr:from>
        <xdr:to>
          <xdr:col>9</xdr:col>
          <xdr:colOff>1895475</xdr:colOff>
          <xdr:row>24</xdr:row>
          <xdr:rowOff>533400</xdr:rowOff>
        </xdr:to>
        <xdr:sp macro="" textlink="">
          <xdr:nvSpPr>
            <xdr:cNvPr id="1139" name="Check Box 115" hidden="1">
              <a:extLst>
                <a:ext uri="{63B3BB69-23CF-44E3-9099-C40C66FF867C}">
                  <a14:compatExt spid="_x0000_s11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Douleur abdominale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24</xdr:row>
          <xdr:rowOff>581025</xdr:rowOff>
        </xdr:from>
        <xdr:to>
          <xdr:col>9</xdr:col>
          <xdr:colOff>1638300</xdr:colOff>
          <xdr:row>24</xdr:row>
          <xdr:rowOff>790575</xdr:rowOff>
        </xdr:to>
        <xdr:sp macro="" textlink="">
          <xdr:nvSpPr>
            <xdr:cNvPr id="1140" name="Check Box 116" hidden="1">
              <a:extLst>
                <a:ext uri="{63B3BB69-23CF-44E3-9099-C40C66FF867C}">
                  <a14:compatExt spid="_x0000_s11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Nausée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25</xdr:row>
          <xdr:rowOff>66675</xdr:rowOff>
        </xdr:from>
        <xdr:to>
          <xdr:col>9</xdr:col>
          <xdr:colOff>742950</xdr:colOff>
          <xdr:row>25</xdr:row>
          <xdr:rowOff>257175</xdr:rowOff>
        </xdr:to>
        <xdr:sp macro="" textlink="">
          <xdr:nvSpPr>
            <xdr:cNvPr id="1141" name="Check Box 117" hidden="1">
              <a:extLst>
                <a:ext uri="{63B3BB69-23CF-44E3-9099-C40C66FF867C}">
                  <a14:compatExt spid="_x0000_s11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Céphalée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25</xdr:row>
          <xdr:rowOff>342900</xdr:rowOff>
        </xdr:from>
        <xdr:to>
          <xdr:col>9</xdr:col>
          <xdr:colOff>685800</xdr:colOff>
          <xdr:row>25</xdr:row>
          <xdr:rowOff>561975</xdr:rowOff>
        </xdr:to>
        <xdr:sp macro="" textlink="">
          <xdr:nvSpPr>
            <xdr:cNvPr id="1142" name="Check Box 118" hidden="1">
              <a:extLst>
                <a:ext uri="{63B3BB69-23CF-44E3-9099-C40C66FF867C}">
                  <a14:compatExt spid="_x0000_s11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Diarrhée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25</xdr:row>
          <xdr:rowOff>590550</xdr:rowOff>
        </xdr:from>
        <xdr:to>
          <xdr:col>9</xdr:col>
          <xdr:colOff>638175</xdr:colOff>
          <xdr:row>25</xdr:row>
          <xdr:rowOff>781050</xdr:rowOff>
        </xdr:to>
        <xdr:sp macro="" textlink="">
          <xdr:nvSpPr>
            <xdr:cNvPr id="1143" name="Check Box 119" hidden="1">
              <a:extLst>
                <a:ext uri="{63B3BB69-23CF-44E3-9099-C40C66FF867C}">
                  <a14:compatExt spid="_x0000_s11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Fièvre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25</xdr:row>
          <xdr:rowOff>57150</xdr:rowOff>
        </xdr:from>
        <xdr:to>
          <xdr:col>9</xdr:col>
          <xdr:colOff>1790700</xdr:colOff>
          <xdr:row>25</xdr:row>
          <xdr:rowOff>257175</xdr:rowOff>
        </xdr:to>
        <xdr:sp macro="" textlink="">
          <xdr:nvSpPr>
            <xdr:cNvPr id="1144" name="Check Box 120" hidden="1">
              <a:extLst>
                <a:ext uri="{63B3BB69-23CF-44E3-9099-C40C66FF867C}">
                  <a14:compatExt spid="_x0000_s11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Vomissement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25</xdr:row>
          <xdr:rowOff>323850</xdr:rowOff>
        </xdr:from>
        <xdr:to>
          <xdr:col>9</xdr:col>
          <xdr:colOff>1895475</xdr:colOff>
          <xdr:row>25</xdr:row>
          <xdr:rowOff>533400</xdr:rowOff>
        </xdr:to>
        <xdr:sp macro="" textlink="">
          <xdr:nvSpPr>
            <xdr:cNvPr id="1145" name="Check Box 121" hidden="1">
              <a:extLst>
                <a:ext uri="{63B3BB69-23CF-44E3-9099-C40C66FF867C}">
                  <a14:compatExt spid="_x0000_s11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Douleur abdominale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25</xdr:row>
          <xdr:rowOff>581025</xdr:rowOff>
        </xdr:from>
        <xdr:to>
          <xdr:col>9</xdr:col>
          <xdr:colOff>1638300</xdr:colOff>
          <xdr:row>25</xdr:row>
          <xdr:rowOff>790575</xdr:rowOff>
        </xdr:to>
        <xdr:sp macro="" textlink="">
          <xdr:nvSpPr>
            <xdr:cNvPr id="1146" name="Check Box 122" hidden="1">
              <a:extLst>
                <a:ext uri="{63B3BB69-23CF-44E3-9099-C40C66FF867C}">
                  <a14:compatExt spid="_x0000_s11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Nausée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26</xdr:row>
          <xdr:rowOff>66675</xdr:rowOff>
        </xdr:from>
        <xdr:to>
          <xdr:col>9</xdr:col>
          <xdr:colOff>742950</xdr:colOff>
          <xdr:row>26</xdr:row>
          <xdr:rowOff>257175</xdr:rowOff>
        </xdr:to>
        <xdr:sp macro="" textlink="">
          <xdr:nvSpPr>
            <xdr:cNvPr id="1147" name="Check Box 123" hidden="1">
              <a:extLst>
                <a:ext uri="{63B3BB69-23CF-44E3-9099-C40C66FF867C}">
                  <a14:compatExt spid="_x0000_s11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Céphalée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26</xdr:row>
          <xdr:rowOff>342900</xdr:rowOff>
        </xdr:from>
        <xdr:to>
          <xdr:col>9</xdr:col>
          <xdr:colOff>685800</xdr:colOff>
          <xdr:row>26</xdr:row>
          <xdr:rowOff>561975</xdr:rowOff>
        </xdr:to>
        <xdr:sp macro="" textlink="">
          <xdr:nvSpPr>
            <xdr:cNvPr id="1148" name="Check Box 124" hidden="1">
              <a:extLst>
                <a:ext uri="{63B3BB69-23CF-44E3-9099-C40C66FF867C}">
                  <a14:compatExt spid="_x0000_s11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Diarrhée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26</xdr:row>
          <xdr:rowOff>590550</xdr:rowOff>
        </xdr:from>
        <xdr:to>
          <xdr:col>9</xdr:col>
          <xdr:colOff>638175</xdr:colOff>
          <xdr:row>26</xdr:row>
          <xdr:rowOff>781050</xdr:rowOff>
        </xdr:to>
        <xdr:sp macro="" textlink="">
          <xdr:nvSpPr>
            <xdr:cNvPr id="1149" name="Check Box 125" hidden="1">
              <a:extLst>
                <a:ext uri="{63B3BB69-23CF-44E3-9099-C40C66FF867C}">
                  <a14:compatExt spid="_x0000_s11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Fièvre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26</xdr:row>
          <xdr:rowOff>57150</xdr:rowOff>
        </xdr:from>
        <xdr:to>
          <xdr:col>9</xdr:col>
          <xdr:colOff>1790700</xdr:colOff>
          <xdr:row>26</xdr:row>
          <xdr:rowOff>257175</xdr:rowOff>
        </xdr:to>
        <xdr:sp macro="" textlink="">
          <xdr:nvSpPr>
            <xdr:cNvPr id="1150" name="Check Box 126" hidden="1">
              <a:extLst>
                <a:ext uri="{63B3BB69-23CF-44E3-9099-C40C66FF867C}">
                  <a14:compatExt spid="_x0000_s11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Vomissement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26</xdr:row>
          <xdr:rowOff>323850</xdr:rowOff>
        </xdr:from>
        <xdr:to>
          <xdr:col>9</xdr:col>
          <xdr:colOff>1895475</xdr:colOff>
          <xdr:row>26</xdr:row>
          <xdr:rowOff>533400</xdr:rowOff>
        </xdr:to>
        <xdr:sp macro="" textlink="">
          <xdr:nvSpPr>
            <xdr:cNvPr id="1151" name="Check Box 127" hidden="1">
              <a:extLst>
                <a:ext uri="{63B3BB69-23CF-44E3-9099-C40C66FF867C}">
                  <a14:compatExt spid="_x0000_s11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Douleur abdominale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26</xdr:row>
          <xdr:rowOff>581025</xdr:rowOff>
        </xdr:from>
        <xdr:to>
          <xdr:col>9</xdr:col>
          <xdr:colOff>1638300</xdr:colOff>
          <xdr:row>26</xdr:row>
          <xdr:rowOff>790575</xdr:rowOff>
        </xdr:to>
        <xdr:sp macro="" textlink="">
          <xdr:nvSpPr>
            <xdr:cNvPr id="1152" name="Check Box 128" hidden="1">
              <a:extLst>
                <a:ext uri="{63B3BB69-23CF-44E3-9099-C40C66FF867C}">
                  <a14:compatExt spid="_x0000_s11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Nausée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27</xdr:row>
          <xdr:rowOff>66675</xdr:rowOff>
        </xdr:from>
        <xdr:to>
          <xdr:col>9</xdr:col>
          <xdr:colOff>742950</xdr:colOff>
          <xdr:row>27</xdr:row>
          <xdr:rowOff>257175</xdr:rowOff>
        </xdr:to>
        <xdr:sp macro="" textlink="">
          <xdr:nvSpPr>
            <xdr:cNvPr id="1153" name="Check Box 129" hidden="1">
              <a:extLst>
                <a:ext uri="{63B3BB69-23CF-44E3-9099-C40C66FF867C}">
                  <a14:compatExt spid="_x0000_s1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Céphalée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27</xdr:row>
          <xdr:rowOff>342900</xdr:rowOff>
        </xdr:from>
        <xdr:to>
          <xdr:col>9</xdr:col>
          <xdr:colOff>685800</xdr:colOff>
          <xdr:row>27</xdr:row>
          <xdr:rowOff>561975</xdr:rowOff>
        </xdr:to>
        <xdr:sp macro="" textlink="">
          <xdr:nvSpPr>
            <xdr:cNvPr id="1154" name="Check Box 130" hidden="1">
              <a:extLst>
                <a:ext uri="{63B3BB69-23CF-44E3-9099-C40C66FF867C}">
                  <a14:compatExt spid="_x0000_s11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Diarrhée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27</xdr:row>
          <xdr:rowOff>590550</xdr:rowOff>
        </xdr:from>
        <xdr:to>
          <xdr:col>9</xdr:col>
          <xdr:colOff>638175</xdr:colOff>
          <xdr:row>27</xdr:row>
          <xdr:rowOff>781050</xdr:rowOff>
        </xdr:to>
        <xdr:sp macro="" textlink="">
          <xdr:nvSpPr>
            <xdr:cNvPr id="1155" name="Check Box 131" hidden="1">
              <a:extLst>
                <a:ext uri="{63B3BB69-23CF-44E3-9099-C40C66FF867C}">
                  <a14:compatExt spid="_x0000_s11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Fièvre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27</xdr:row>
          <xdr:rowOff>57150</xdr:rowOff>
        </xdr:from>
        <xdr:to>
          <xdr:col>9</xdr:col>
          <xdr:colOff>1790700</xdr:colOff>
          <xdr:row>27</xdr:row>
          <xdr:rowOff>257175</xdr:rowOff>
        </xdr:to>
        <xdr:sp macro="" textlink="">
          <xdr:nvSpPr>
            <xdr:cNvPr id="1156" name="Check Box 132" hidden="1">
              <a:extLst>
                <a:ext uri="{63B3BB69-23CF-44E3-9099-C40C66FF867C}">
                  <a14:compatExt spid="_x0000_s11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Vomissement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27</xdr:row>
          <xdr:rowOff>323850</xdr:rowOff>
        </xdr:from>
        <xdr:to>
          <xdr:col>9</xdr:col>
          <xdr:colOff>1895475</xdr:colOff>
          <xdr:row>27</xdr:row>
          <xdr:rowOff>533400</xdr:rowOff>
        </xdr:to>
        <xdr:sp macro="" textlink="">
          <xdr:nvSpPr>
            <xdr:cNvPr id="1157" name="Check Box 133" hidden="1">
              <a:extLst>
                <a:ext uri="{63B3BB69-23CF-44E3-9099-C40C66FF867C}">
                  <a14:compatExt spid="_x0000_s11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Douleur abdominale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27</xdr:row>
          <xdr:rowOff>581025</xdr:rowOff>
        </xdr:from>
        <xdr:to>
          <xdr:col>9</xdr:col>
          <xdr:colOff>1638300</xdr:colOff>
          <xdr:row>27</xdr:row>
          <xdr:rowOff>790575</xdr:rowOff>
        </xdr:to>
        <xdr:sp macro="" textlink="">
          <xdr:nvSpPr>
            <xdr:cNvPr id="1158" name="Check Box 134" hidden="1">
              <a:extLst>
                <a:ext uri="{63B3BB69-23CF-44E3-9099-C40C66FF867C}">
                  <a14:compatExt spid="_x0000_s11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Nausée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28</xdr:row>
          <xdr:rowOff>66675</xdr:rowOff>
        </xdr:from>
        <xdr:to>
          <xdr:col>9</xdr:col>
          <xdr:colOff>742950</xdr:colOff>
          <xdr:row>28</xdr:row>
          <xdr:rowOff>257175</xdr:rowOff>
        </xdr:to>
        <xdr:sp macro="" textlink="">
          <xdr:nvSpPr>
            <xdr:cNvPr id="1159" name="Check Box 135" hidden="1">
              <a:extLst>
                <a:ext uri="{63B3BB69-23CF-44E3-9099-C40C66FF867C}">
                  <a14:compatExt spid="_x0000_s11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Céphalée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28</xdr:row>
          <xdr:rowOff>342900</xdr:rowOff>
        </xdr:from>
        <xdr:to>
          <xdr:col>9</xdr:col>
          <xdr:colOff>685800</xdr:colOff>
          <xdr:row>28</xdr:row>
          <xdr:rowOff>561975</xdr:rowOff>
        </xdr:to>
        <xdr:sp macro="" textlink="">
          <xdr:nvSpPr>
            <xdr:cNvPr id="1160" name="Check Box 136" hidden="1">
              <a:extLst>
                <a:ext uri="{63B3BB69-23CF-44E3-9099-C40C66FF867C}">
                  <a14:compatExt spid="_x0000_s11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Diarrhée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28</xdr:row>
          <xdr:rowOff>590550</xdr:rowOff>
        </xdr:from>
        <xdr:to>
          <xdr:col>9</xdr:col>
          <xdr:colOff>638175</xdr:colOff>
          <xdr:row>28</xdr:row>
          <xdr:rowOff>781050</xdr:rowOff>
        </xdr:to>
        <xdr:sp macro="" textlink="">
          <xdr:nvSpPr>
            <xdr:cNvPr id="1161" name="Check Box 137" hidden="1">
              <a:extLst>
                <a:ext uri="{63B3BB69-23CF-44E3-9099-C40C66FF867C}">
                  <a14:compatExt spid="_x0000_s11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Fièvre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28</xdr:row>
          <xdr:rowOff>57150</xdr:rowOff>
        </xdr:from>
        <xdr:to>
          <xdr:col>9</xdr:col>
          <xdr:colOff>1790700</xdr:colOff>
          <xdr:row>28</xdr:row>
          <xdr:rowOff>257175</xdr:rowOff>
        </xdr:to>
        <xdr:sp macro="" textlink="">
          <xdr:nvSpPr>
            <xdr:cNvPr id="1162" name="Check Box 138" hidden="1">
              <a:extLst>
                <a:ext uri="{63B3BB69-23CF-44E3-9099-C40C66FF867C}">
                  <a14:compatExt spid="_x0000_s11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Vomissement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28</xdr:row>
          <xdr:rowOff>323850</xdr:rowOff>
        </xdr:from>
        <xdr:to>
          <xdr:col>9</xdr:col>
          <xdr:colOff>1895475</xdr:colOff>
          <xdr:row>28</xdr:row>
          <xdr:rowOff>533400</xdr:rowOff>
        </xdr:to>
        <xdr:sp macro="" textlink="">
          <xdr:nvSpPr>
            <xdr:cNvPr id="1163" name="Check Box 139" hidden="1">
              <a:extLst>
                <a:ext uri="{63B3BB69-23CF-44E3-9099-C40C66FF867C}">
                  <a14:compatExt spid="_x0000_s11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Douleur abdominale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28</xdr:row>
          <xdr:rowOff>581025</xdr:rowOff>
        </xdr:from>
        <xdr:to>
          <xdr:col>9</xdr:col>
          <xdr:colOff>1638300</xdr:colOff>
          <xdr:row>28</xdr:row>
          <xdr:rowOff>790575</xdr:rowOff>
        </xdr:to>
        <xdr:sp macro="" textlink="">
          <xdr:nvSpPr>
            <xdr:cNvPr id="1164" name="Check Box 140" hidden="1">
              <a:extLst>
                <a:ext uri="{63B3BB69-23CF-44E3-9099-C40C66FF867C}">
                  <a14:compatExt spid="_x0000_s11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Nausée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29</xdr:row>
          <xdr:rowOff>66675</xdr:rowOff>
        </xdr:from>
        <xdr:to>
          <xdr:col>9</xdr:col>
          <xdr:colOff>742950</xdr:colOff>
          <xdr:row>29</xdr:row>
          <xdr:rowOff>257175</xdr:rowOff>
        </xdr:to>
        <xdr:sp macro="" textlink="">
          <xdr:nvSpPr>
            <xdr:cNvPr id="1165" name="Check Box 141" hidden="1">
              <a:extLst>
                <a:ext uri="{63B3BB69-23CF-44E3-9099-C40C66FF867C}">
                  <a14:compatExt spid="_x0000_s11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Céphalée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29</xdr:row>
          <xdr:rowOff>342900</xdr:rowOff>
        </xdr:from>
        <xdr:to>
          <xdr:col>9</xdr:col>
          <xdr:colOff>685800</xdr:colOff>
          <xdr:row>29</xdr:row>
          <xdr:rowOff>561975</xdr:rowOff>
        </xdr:to>
        <xdr:sp macro="" textlink="">
          <xdr:nvSpPr>
            <xdr:cNvPr id="1166" name="Check Box 142" hidden="1">
              <a:extLst>
                <a:ext uri="{63B3BB69-23CF-44E3-9099-C40C66FF867C}">
                  <a14:compatExt spid="_x0000_s11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Diarrhée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29</xdr:row>
          <xdr:rowOff>590550</xdr:rowOff>
        </xdr:from>
        <xdr:to>
          <xdr:col>9</xdr:col>
          <xdr:colOff>638175</xdr:colOff>
          <xdr:row>29</xdr:row>
          <xdr:rowOff>781050</xdr:rowOff>
        </xdr:to>
        <xdr:sp macro="" textlink="">
          <xdr:nvSpPr>
            <xdr:cNvPr id="1167" name="Check Box 143" hidden="1">
              <a:extLst>
                <a:ext uri="{63B3BB69-23CF-44E3-9099-C40C66FF867C}">
                  <a14:compatExt spid="_x0000_s11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Fièvre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29</xdr:row>
          <xdr:rowOff>57150</xdr:rowOff>
        </xdr:from>
        <xdr:to>
          <xdr:col>9</xdr:col>
          <xdr:colOff>1790700</xdr:colOff>
          <xdr:row>29</xdr:row>
          <xdr:rowOff>257175</xdr:rowOff>
        </xdr:to>
        <xdr:sp macro="" textlink="">
          <xdr:nvSpPr>
            <xdr:cNvPr id="1168" name="Check Box 144" hidden="1">
              <a:extLst>
                <a:ext uri="{63B3BB69-23CF-44E3-9099-C40C66FF867C}">
                  <a14:compatExt spid="_x0000_s11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Vomissement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29</xdr:row>
          <xdr:rowOff>323850</xdr:rowOff>
        </xdr:from>
        <xdr:to>
          <xdr:col>9</xdr:col>
          <xdr:colOff>1895475</xdr:colOff>
          <xdr:row>29</xdr:row>
          <xdr:rowOff>533400</xdr:rowOff>
        </xdr:to>
        <xdr:sp macro="" textlink="">
          <xdr:nvSpPr>
            <xdr:cNvPr id="1169" name="Check Box 145" hidden="1">
              <a:extLst>
                <a:ext uri="{63B3BB69-23CF-44E3-9099-C40C66FF867C}">
                  <a14:compatExt spid="_x0000_s1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Douleur abdominale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29</xdr:row>
          <xdr:rowOff>581025</xdr:rowOff>
        </xdr:from>
        <xdr:to>
          <xdr:col>9</xdr:col>
          <xdr:colOff>1638300</xdr:colOff>
          <xdr:row>29</xdr:row>
          <xdr:rowOff>790575</xdr:rowOff>
        </xdr:to>
        <xdr:sp macro="" textlink="">
          <xdr:nvSpPr>
            <xdr:cNvPr id="1170" name="Check Box 146" hidden="1">
              <a:extLst>
                <a:ext uri="{63B3BB69-23CF-44E3-9099-C40C66FF867C}">
                  <a14:compatExt spid="_x0000_s1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Nausée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30</xdr:row>
          <xdr:rowOff>66675</xdr:rowOff>
        </xdr:from>
        <xdr:to>
          <xdr:col>9</xdr:col>
          <xdr:colOff>742950</xdr:colOff>
          <xdr:row>30</xdr:row>
          <xdr:rowOff>257175</xdr:rowOff>
        </xdr:to>
        <xdr:sp macro="" textlink="">
          <xdr:nvSpPr>
            <xdr:cNvPr id="1171" name="Check Box 147" hidden="1">
              <a:extLst>
                <a:ext uri="{63B3BB69-23CF-44E3-9099-C40C66FF867C}">
                  <a14:compatExt spid="_x0000_s11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Céphalée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30</xdr:row>
          <xdr:rowOff>342900</xdr:rowOff>
        </xdr:from>
        <xdr:to>
          <xdr:col>9</xdr:col>
          <xdr:colOff>685800</xdr:colOff>
          <xdr:row>30</xdr:row>
          <xdr:rowOff>561975</xdr:rowOff>
        </xdr:to>
        <xdr:sp macro="" textlink="">
          <xdr:nvSpPr>
            <xdr:cNvPr id="1172" name="Check Box 148" hidden="1">
              <a:extLst>
                <a:ext uri="{63B3BB69-23CF-44E3-9099-C40C66FF867C}">
                  <a14:compatExt spid="_x0000_s11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Diarrhée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30</xdr:row>
          <xdr:rowOff>590550</xdr:rowOff>
        </xdr:from>
        <xdr:to>
          <xdr:col>9</xdr:col>
          <xdr:colOff>638175</xdr:colOff>
          <xdr:row>30</xdr:row>
          <xdr:rowOff>781050</xdr:rowOff>
        </xdr:to>
        <xdr:sp macro="" textlink="">
          <xdr:nvSpPr>
            <xdr:cNvPr id="1173" name="Check Box 149" hidden="1">
              <a:extLst>
                <a:ext uri="{63B3BB69-23CF-44E3-9099-C40C66FF867C}">
                  <a14:compatExt spid="_x0000_s11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Fièvre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30</xdr:row>
          <xdr:rowOff>57150</xdr:rowOff>
        </xdr:from>
        <xdr:to>
          <xdr:col>9</xdr:col>
          <xdr:colOff>1790700</xdr:colOff>
          <xdr:row>30</xdr:row>
          <xdr:rowOff>257175</xdr:rowOff>
        </xdr:to>
        <xdr:sp macro="" textlink="">
          <xdr:nvSpPr>
            <xdr:cNvPr id="1174" name="Check Box 150" hidden="1">
              <a:extLst>
                <a:ext uri="{63B3BB69-23CF-44E3-9099-C40C66FF867C}">
                  <a14:compatExt spid="_x0000_s11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Vomissement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30</xdr:row>
          <xdr:rowOff>323850</xdr:rowOff>
        </xdr:from>
        <xdr:to>
          <xdr:col>9</xdr:col>
          <xdr:colOff>1895475</xdr:colOff>
          <xdr:row>30</xdr:row>
          <xdr:rowOff>533400</xdr:rowOff>
        </xdr:to>
        <xdr:sp macro="" textlink="">
          <xdr:nvSpPr>
            <xdr:cNvPr id="1175" name="Check Box 151" hidden="1">
              <a:extLst>
                <a:ext uri="{63B3BB69-23CF-44E3-9099-C40C66FF867C}">
                  <a14:compatExt spid="_x0000_s11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Douleur abdominale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30</xdr:row>
          <xdr:rowOff>581025</xdr:rowOff>
        </xdr:from>
        <xdr:to>
          <xdr:col>9</xdr:col>
          <xdr:colOff>1638300</xdr:colOff>
          <xdr:row>30</xdr:row>
          <xdr:rowOff>790575</xdr:rowOff>
        </xdr:to>
        <xdr:sp macro="" textlink="">
          <xdr:nvSpPr>
            <xdr:cNvPr id="1176" name="Check Box 152" hidden="1">
              <a:extLst>
                <a:ext uri="{63B3BB69-23CF-44E3-9099-C40C66FF867C}">
                  <a14:compatExt spid="_x0000_s11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Nausée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31</xdr:row>
          <xdr:rowOff>66675</xdr:rowOff>
        </xdr:from>
        <xdr:to>
          <xdr:col>9</xdr:col>
          <xdr:colOff>742950</xdr:colOff>
          <xdr:row>31</xdr:row>
          <xdr:rowOff>257175</xdr:rowOff>
        </xdr:to>
        <xdr:sp macro="" textlink="">
          <xdr:nvSpPr>
            <xdr:cNvPr id="1177" name="Check Box 153" hidden="1">
              <a:extLst>
                <a:ext uri="{63B3BB69-23CF-44E3-9099-C40C66FF867C}">
                  <a14:compatExt spid="_x0000_s11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Céphalée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31</xdr:row>
          <xdr:rowOff>342900</xdr:rowOff>
        </xdr:from>
        <xdr:to>
          <xdr:col>9</xdr:col>
          <xdr:colOff>685800</xdr:colOff>
          <xdr:row>31</xdr:row>
          <xdr:rowOff>561975</xdr:rowOff>
        </xdr:to>
        <xdr:sp macro="" textlink="">
          <xdr:nvSpPr>
            <xdr:cNvPr id="1178" name="Check Box 154" hidden="1">
              <a:extLst>
                <a:ext uri="{63B3BB69-23CF-44E3-9099-C40C66FF867C}">
                  <a14:compatExt spid="_x0000_s11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Diarrhée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31</xdr:row>
          <xdr:rowOff>590550</xdr:rowOff>
        </xdr:from>
        <xdr:to>
          <xdr:col>9</xdr:col>
          <xdr:colOff>638175</xdr:colOff>
          <xdr:row>31</xdr:row>
          <xdr:rowOff>781050</xdr:rowOff>
        </xdr:to>
        <xdr:sp macro="" textlink="">
          <xdr:nvSpPr>
            <xdr:cNvPr id="1179" name="Check Box 155" hidden="1">
              <a:extLst>
                <a:ext uri="{63B3BB69-23CF-44E3-9099-C40C66FF867C}">
                  <a14:compatExt spid="_x0000_s11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Fièvre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31</xdr:row>
          <xdr:rowOff>57150</xdr:rowOff>
        </xdr:from>
        <xdr:to>
          <xdr:col>9</xdr:col>
          <xdr:colOff>1790700</xdr:colOff>
          <xdr:row>31</xdr:row>
          <xdr:rowOff>257175</xdr:rowOff>
        </xdr:to>
        <xdr:sp macro="" textlink="">
          <xdr:nvSpPr>
            <xdr:cNvPr id="1180" name="Check Box 156" hidden="1">
              <a:extLst>
                <a:ext uri="{63B3BB69-23CF-44E3-9099-C40C66FF867C}">
                  <a14:compatExt spid="_x0000_s11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Vomissement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31</xdr:row>
          <xdr:rowOff>323850</xdr:rowOff>
        </xdr:from>
        <xdr:to>
          <xdr:col>9</xdr:col>
          <xdr:colOff>1895475</xdr:colOff>
          <xdr:row>31</xdr:row>
          <xdr:rowOff>533400</xdr:rowOff>
        </xdr:to>
        <xdr:sp macro="" textlink="">
          <xdr:nvSpPr>
            <xdr:cNvPr id="1181" name="Check Box 157" hidden="1">
              <a:extLst>
                <a:ext uri="{63B3BB69-23CF-44E3-9099-C40C66FF867C}">
                  <a14:compatExt spid="_x0000_s11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Douleur abdominale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31</xdr:row>
          <xdr:rowOff>581025</xdr:rowOff>
        </xdr:from>
        <xdr:to>
          <xdr:col>9</xdr:col>
          <xdr:colOff>1638300</xdr:colOff>
          <xdr:row>31</xdr:row>
          <xdr:rowOff>790575</xdr:rowOff>
        </xdr:to>
        <xdr:sp macro="" textlink="">
          <xdr:nvSpPr>
            <xdr:cNvPr id="1182" name="Check Box 158" hidden="1">
              <a:extLst>
                <a:ext uri="{63B3BB69-23CF-44E3-9099-C40C66FF867C}">
                  <a14:compatExt spid="_x0000_s11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Nausée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32</xdr:row>
          <xdr:rowOff>66675</xdr:rowOff>
        </xdr:from>
        <xdr:to>
          <xdr:col>9</xdr:col>
          <xdr:colOff>742950</xdr:colOff>
          <xdr:row>32</xdr:row>
          <xdr:rowOff>257175</xdr:rowOff>
        </xdr:to>
        <xdr:sp macro="" textlink="">
          <xdr:nvSpPr>
            <xdr:cNvPr id="1183" name="Check Box 159" hidden="1">
              <a:extLst>
                <a:ext uri="{63B3BB69-23CF-44E3-9099-C40C66FF867C}">
                  <a14:compatExt spid="_x0000_s11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Céphalée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32</xdr:row>
          <xdr:rowOff>342900</xdr:rowOff>
        </xdr:from>
        <xdr:to>
          <xdr:col>9</xdr:col>
          <xdr:colOff>685800</xdr:colOff>
          <xdr:row>32</xdr:row>
          <xdr:rowOff>561975</xdr:rowOff>
        </xdr:to>
        <xdr:sp macro="" textlink="">
          <xdr:nvSpPr>
            <xdr:cNvPr id="1184" name="Check Box 160" hidden="1">
              <a:extLst>
                <a:ext uri="{63B3BB69-23CF-44E3-9099-C40C66FF867C}">
                  <a14:compatExt spid="_x0000_s11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Diarrhée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32</xdr:row>
          <xdr:rowOff>590550</xdr:rowOff>
        </xdr:from>
        <xdr:to>
          <xdr:col>9</xdr:col>
          <xdr:colOff>638175</xdr:colOff>
          <xdr:row>32</xdr:row>
          <xdr:rowOff>781050</xdr:rowOff>
        </xdr:to>
        <xdr:sp macro="" textlink="">
          <xdr:nvSpPr>
            <xdr:cNvPr id="1185" name="Check Box 161" hidden="1">
              <a:extLst>
                <a:ext uri="{63B3BB69-23CF-44E3-9099-C40C66FF867C}">
                  <a14:compatExt spid="_x0000_s11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Fièvre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32</xdr:row>
          <xdr:rowOff>57150</xdr:rowOff>
        </xdr:from>
        <xdr:to>
          <xdr:col>9</xdr:col>
          <xdr:colOff>1790700</xdr:colOff>
          <xdr:row>32</xdr:row>
          <xdr:rowOff>257175</xdr:rowOff>
        </xdr:to>
        <xdr:sp macro="" textlink="">
          <xdr:nvSpPr>
            <xdr:cNvPr id="1186" name="Check Box 162" hidden="1">
              <a:extLst>
                <a:ext uri="{63B3BB69-23CF-44E3-9099-C40C66FF867C}">
                  <a14:compatExt spid="_x0000_s11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Vomissement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32</xdr:row>
          <xdr:rowOff>323850</xdr:rowOff>
        </xdr:from>
        <xdr:to>
          <xdr:col>9</xdr:col>
          <xdr:colOff>1895475</xdr:colOff>
          <xdr:row>32</xdr:row>
          <xdr:rowOff>533400</xdr:rowOff>
        </xdr:to>
        <xdr:sp macro="" textlink="">
          <xdr:nvSpPr>
            <xdr:cNvPr id="1187" name="Check Box 163" hidden="1">
              <a:extLst>
                <a:ext uri="{63B3BB69-23CF-44E3-9099-C40C66FF867C}">
                  <a14:compatExt spid="_x0000_s11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Douleur abdominale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32</xdr:row>
          <xdr:rowOff>581025</xdr:rowOff>
        </xdr:from>
        <xdr:to>
          <xdr:col>9</xdr:col>
          <xdr:colOff>1638300</xdr:colOff>
          <xdr:row>32</xdr:row>
          <xdr:rowOff>790575</xdr:rowOff>
        </xdr:to>
        <xdr:sp macro="" textlink="">
          <xdr:nvSpPr>
            <xdr:cNvPr id="1188" name="Check Box 164" hidden="1">
              <a:extLst>
                <a:ext uri="{63B3BB69-23CF-44E3-9099-C40C66FF867C}">
                  <a14:compatExt spid="_x0000_s11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Nausée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33</xdr:row>
          <xdr:rowOff>66675</xdr:rowOff>
        </xdr:from>
        <xdr:to>
          <xdr:col>9</xdr:col>
          <xdr:colOff>742950</xdr:colOff>
          <xdr:row>33</xdr:row>
          <xdr:rowOff>257175</xdr:rowOff>
        </xdr:to>
        <xdr:sp macro="" textlink="">
          <xdr:nvSpPr>
            <xdr:cNvPr id="1189" name="Check Box 165" hidden="1">
              <a:extLst>
                <a:ext uri="{63B3BB69-23CF-44E3-9099-C40C66FF867C}">
                  <a14:compatExt spid="_x0000_s11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Céphalée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33</xdr:row>
          <xdr:rowOff>342900</xdr:rowOff>
        </xdr:from>
        <xdr:to>
          <xdr:col>9</xdr:col>
          <xdr:colOff>685800</xdr:colOff>
          <xdr:row>33</xdr:row>
          <xdr:rowOff>561975</xdr:rowOff>
        </xdr:to>
        <xdr:sp macro="" textlink="">
          <xdr:nvSpPr>
            <xdr:cNvPr id="1190" name="Check Box 166" hidden="1">
              <a:extLst>
                <a:ext uri="{63B3BB69-23CF-44E3-9099-C40C66FF867C}">
                  <a14:compatExt spid="_x0000_s11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Diarrhée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33</xdr:row>
          <xdr:rowOff>590550</xdr:rowOff>
        </xdr:from>
        <xdr:to>
          <xdr:col>9</xdr:col>
          <xdr:colOff>638175</xdr:colOff>
          <xdr:row>33</xdr:row>
          <xdr:rowOff>781050</xdr:rowOff>
        </xdr:to>
        <xdr:sp macro="" textlink="">
          <xdr:nvSpPr>
            <xdr:cNvPr id="1191" name="Check Box 167" hidden="1">
              <a:extLst>
                <a:ext uri="{63B3BB69-23CF-44E3-9099-C40C66FF867C}">
                  <a14:compatExt spid="_x0000_s11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Fièvre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33</xdr:row>
          <xdr:rowOff>57150</xdr:rowOff>
        </xdr:from>
        <xdr:to>
          <xdr:col>9</xdr:col>
          <xdr:colOff>1790700</xdr:colOff>
          <xdr:row>33</xdr:row>
          <xdr:rowOff>257175</xdr:rowOff>
        </xdr:to>
        <xdr:sp macro="" textlink="">
          <xdr:nvSpPr>
            <xdr:cNvPr id="1192" name="Check Box 168" hidden="1">
              <a:extLst>
                <a:ext uri="{63B3BB69-23CF-44E3-9099-C40C66FF867C}">
                  <a14:compatExt spid="_x0000_s11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Vomissement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33</xdr:row>
          <xdr:rowOff>323850</xdr:rowOff>
        </xdr:from>
        <xdr:to>
          <xdr:col>9</xdr:col>
          <xdr:colOff>1895475</xdr:colOff>
          <xdr:row>33</xdr:row>
          <xdr:rowOff>533400</xdr:rowOff>
        </xdr:to>
        <xdr:sp macro="" textlink="">
          <xdr:nvSpPr>
            <xdr:cNvPr id="1193" name="Check Box 169" hidden="1">
              <a:extLst>
                <a:ext uri="{63B3BB69-23CF-44E3-9099-C40C66FF867C}">
                  <a14:compatExt spid="_x0000_s1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Douleur abdominale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33</xdr:row>
          <xdr:rowOff>581025</xdr:rowOff>
        </xdr:from>
        <xdr:to>
          <xdr:col>9</xdr:col>
          <xdr:colOff>1638300</xdr:colOff>
          <xdr:row>33</xdr:row>
          <xdr:rowOff>790575</xdr:rowOff>
        </xdr:to>
        <xdr:sp macro="" textlink="">
          <xdr:nvSpPr>
            <xdr:cNvPr id="1194" name="Check Box 170" hidden="1">
              <a:extLst>
                <a:ext uri="{63B3BB69-23CF-44E3-9099-C40C66FF867C}">
                  <a14:compatExt spid="_x0000_s1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Nausée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34</xdr:row>
          <xdr:rowOff>66675</xdr:rowOff>
        </xdr:from>
        <xdr:to>
          <xdr:col>9</xdr:col>
          <xdr:colOff>742950</xdr:colOff>
          <xdr:row>34</xdr:row>
          <xdr:rowOff>257175</xdr:rowOff>
        </xdr:to>
        <xdr:sp macro="" textlink="">
          <xdr:nvSpPr>
            <xdr:cNvPr id="1195" name="Check Box 171" hidden="1">
              <a:extLst>
                <a:ext uri="{63B3BB69-23CF-44E3-9099-C40C66FF867C}">
                  <a14:compatExt spid="_x0000_s1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Céphalée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34</xdr:row>
          <xdr:rowOff>342900</xdr:rowOff>
        </xdr:from>
        <xdr:to>
          <xdr:col>9</xdr:col>
          <xdr:colOff>685800</xdr:colOff>
          <xdr:row>34</xdr:row>
          <xdr:rowOff>561975</xdr:rowOff>
        </xdr:to>
        <xdr:sp macro="" textlink="">
          <xdr:nvSpPr>
            <xdr:cNvPr id="1196" name="Check Box 172" hidden="1">
              <a:extLst>
                <a:ext uri="{63B3BB69-23CF-44E3-9099-C40C66FF867C}">
                  <a14:compatExt spid="_x0000_s1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Diarrhée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34</xdr:row>
          <xdr:rowOff>590550</xdr:rowOff>
        </xdr:from>
        <xdr:to>
          <xdr:col>9</xdr:col>
          <xdr:colOff>638175</xdr:colOff>
          <xdr:row>34</xdr:row>
          <xdr:rowOff>781050</xdr:rowOff>
        </xdr:to>
        <xdr:sp macro="" textlink="">
          <xdr:nvSpPr>
            <xdr:cNvPr id="1197" name="Check Box 173" hidden="1">
              <a:extLst>
                <a:ext uri="{63B3BB69-23CF-44E3-9099-C40C66FF867C}">
                  <a14:compatExt spid="_x0000_s1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Fièvre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34</xdr:row>
          <xdr:rowOff>57150</xdr:rowOff>
        </xdr:from>
        <xdr:to>
          <xdr:col>9</xdr:col>
          <xdr:colOff>1790700</xdr:colOff>
          <xdr:row>34</xdr:row>
          <xdr:rowOff>257175</xdr:rowOff>
        </xdr:to>
        <xdr:sp macro="" textlink="">
          <xdr:nvSpPr>
            <xdr:cNvPr id="1198" name="Check Box 174" hidden="1">
              <a:extLst>
                <a:ext uri="{63B3BB69-23CF-44E3-9099-C40C66FF867C}">
                  <a14:compatExt spid="_x0000_s1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Vomissement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34</xdr:row>
          <xdr:rowOff>323850</xdr:rowOff>
        </xdr:from>
        <xdr:to>
          <xdr:col>9</xdr:col>
          <xdr:colOff>1895475</xdr:colOff>
          <xdr:row>34</xdr:row>
          <xdr:rowOff>533400</xdr:rowOff>
        </xdr:to>
        <xdr:sp macro="" textlink="">
          <xdr:nvSpPr>
            <xdr:cNvPr id="1199" name="Check Box 175" hidden="1">
              <a:extLst>
                <a:ext uri="{63B3BB69-23CF-44E3-9099-C40C66FF867C}">
                  <a14:compatExt spid="_x0000_s11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Douleur abdominale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34</xdr:row>
          <xdr:rowOff>581025</xdr:rowOff>
        </xdr:from>
        <xdr:to>
          <xdr:col>9</xdr:col>
          <xdr:colOff>1638300</xdr:colOff>
          <xdr:row>34</xdr:row>
          <xdr:rowOff>790575</xdr:rowOff>
        </xdr:to>
        <xdr:sp macro="" textlink="">
          <xdr:nvSpPr>
            <xdr:cNvPr id="1200" name="Check Box 176" hidden="1">
              <a:extLst>
                <a:ext uri="{63B3BB69-23CF-44E3-9099-C40C66FF867C}">
                  <a14:compatExt spid="_x0000_s1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Nausée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35</xdr:row>
          <xdr:rowOff>66675</xdr:rowOff>
        </xdr:from>
        <xdr:to>
          <xdr:col>9</xdr:col>
          <xdr:colOff>742950</xdr:colOff>
          <xdr:row>35</xdr:row>
          <xdr:rowOff>257175</xdr:rowOff>
        </xdr:to>
        <xdr:sp macro="" textlink="">
          <xdr:nvSpPr>
            <xdr:cNvPr id="1201" name="Check Box 177" hidden="1">
              <a:extLst>
                <a:ext uri="{63B3BB69-23CF-44E3-9099-C40C66FF867C}">
                  <a14:compatExt spid="_x0000_s12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Céphalée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35</xdr:row>
          <xdr:rowOff>342900</xdr:rowOff>
        </xdr:from>
        <xdr:to>
          <xdr:col>9</xdr:col>
          <xdr:colOff>685800</xdr:colOff>
          <xdr:row>35</xdr:row>
          <xdr:rowOff>561975</xdr:rowOff>
        </xdr:to>
        <xdr:sp macro="" textlink="">
          <xdr:nvSpPr>
            <xdr:cNvPr id="1202" name="Check Box 178" hidden="1">
              <a:extLst>
                <a:ext uri="{63B3BB69-23CF-44E3-9099-C40C66FF867C}">
                  <a14:compatExt spid="_x0000_s12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Diarrhée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35</xdr:row>
          <xdr:rowOff>590550</xdr:rowOff>
        </xdr:from>
        <xdr:to>
          <xdr:col>9</xdr:col>
          <xdr:colOff>638175</xdr:colOff>
          <xdr:row>35</xdr:row>
          <xdr:rowOff>781050</xdr:rowOff>
        </xdr:to>
        <xdr:sp macro="" textlink="">
          <xdr:nvSpPr>
            <xdr:cNvPr id="1203" name="Check Box 179" hidden="1">
              <a:extLst>
                <a:ext uri="{63B3BB69-23CF-44E3-9099-C40C66FF867C}">
                  <a14:compatExt spid="_x0000_s12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Fièvre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35</xdr:row>
          <xdr:rowOff>57150</xdr:rowOff>
        </xdr:from>
        <xdr:to>
          <xdr:col>9</xdr:col>
          <xdr:colOff>1790700</xdr:colOff>
          <xdr:row>35</xdr:row>
          <xdr:rowOff>257175</xdr:rowOff>
        </xdr:to>
        <xdr:sp macro="" textlink="">
          <xdr:nvSpPr>
            <xdr:cNvPr id="1204" name="Check Box 180" hidden="1">
              <a:extLst>
                <a:ext uri="{63B3BB69-23CF-44E3-9099-C40C66FF867C}">
                  <a14:compatExt spid="_x0000_s12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Vomissement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35</xdr:row>
          <xdr:rowOff>323850</xdr:rowOff>
        </xdr:from>
        <xdr:to>
          <xdr:col>9</xdr:col>
          <xdr:colOff>1895475</xdr:colOff>
          <xdr:row>35</xdr:row>
          <xdr:rowOff>533400</xdr:rowOff>
        </xdr:to>
        <xdr:sp macro="" textlink="">
          <xdr:nvSpPr>
            <xdr:cNvPr id="1205" name="Check Box 181" hidden="1">
              <a:extLst>
                <a:ext uri="{63B3BB69-23CF-44E3-9099-C40C66FF867C}">
                  <a14:compatExt spid="_x0000_s12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Douleur abdominale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35</xdr:row>
          <xdr:rowOff>581025</xdr:rowOff>
        </xdr:from>
        <xdr:to>
          <xdr:col>9</xdr:col>
          <xdr:colOff>1638300</xdr:colOff>
          <xdr:row>35</xdr:row>
          <xdr:rowOff>790575</xdr:rowOff>
        </xdr:to>
        <xdr:sp macro="" textlink="">
          <xdr:nvSpPr>
            <xdr:cNvPr id="1206" name="Check Box 182" hidden="1">
              <a:extLst>
                <a:ext uri="{63B3BB69-23CF-44E3-9099-C40C66FF867C}">
                  <a14:compatExt spid="_x0000_s12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Nausée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36</xdr:row>
          <xdr:rowOff>66675</xdr:rowOff>
        </xdr:from>
        <xdr:to>
          <xdr:col>9</xdr:col>
          <xdr:colOff>742950</xdr:colOff>
          <xdr:row>36</xdr:row>
          <xdr:rowOff>257175</xdr:rowOff>
        </xdr:to>
        <xdr:sp macro="" textlink="">
          <xdr:nvSpPr>
            <xdr:cNvPr id="1207" name="Check Box 183" hidden="1">
              <a:extLst>
                <a:ext uri="{63B3BB69-23CF-44E3-9099-C40C66FF867C}">
                  <a14:compatExt spid="_x0000_s12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Céphalée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36</xdr:row>
          <xdr:rowOff>342900</xdr:rowOff>
        </xdr:from>
        <xdr:to>
          <xdr:col>9</xdr:col>
          <xdr:colOff>685800</xdr:colOff>
          <xdr:row>36</xdr:row>
          <xdr:rowOff>561975</xdr:rowOff>
        </xdr:to>
        <xdr:sp macro="" textlink="">
          <xdr:nvSpPr>
            <xdr:cNvPr id="1208" name="Check Box 184" hidden="1">
              <a:extLst>
                <a:ext uri="{63B3BB69-23CF-44E3-9099-C40C66FF867C}">
                  <a14:compatExt spid="_x0000_s12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Diarrhée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36</xdr:row>
          <xdr:rowOff>590550</xdr:rowOff>
        </xdr:from>
        <xdr:to>
          <xdr:col>9</xdr:col>
          <xdr:colOff>638175</xdr:colOff>
          <xdr:row>36</xdr:row>
          <xdr:rowOff>781050</xdr:rowOff>
        </xdr:to>
        <xdr:sp macro="" textlink="">
          <xdr:nvSpPr>
            <xdr:cNvPr id="1209" name="Check Box 185" hidden="1">
              <a:extLst>
                <a:ext uri="{63B3BB69-23CF-44E3-9099-C40C66FF867C}">
                  <a14:compatExt spid="_x0000_s12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Fièvre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36</xdr:row>
          <xdr:rowOff>57150</xdr:rowOff>
        </xdr:from>
        <xdr:to>
          <xdr:col>9</xdr:col>
          <xdr:colOff>1790700</xdr:colOff>
          <xdr:row>36</xdr:row>
          <xdr:rowOff>257175</xdr:rowOff>
        </xdr:to>
        <xdr:sp macro="" textlink="">
          <xdr:nvSpPr>
            <xdr:cNvPr id="1210" name="Check Box 186" hidden="1">
              <a:extLst>
                <a:ext uri="{63B3BB69-23CF-44E3-9099-C40C66FF867C}">
                  <a14:compatExt spid="_x0000_s12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Vomissement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36</xdr:row>
          <xdr:rowOff>323850</xdr:rowOff>
        </xdr:from>
        <xdr:to>
          <xdr:col>9</xdr:col>
          <xdr:colOff>1895475</xdr:colOff>
          <xdr:row>36</xdr:row>
          <xdr:rowOff>533400</xdr:rowOff>
        </xdr:to>
        <xdr:sp macro="" textlink="">
          <xdr:nvSpPr>
            <xdr:cNvPr id="1211" name="Check Box 187" hidden="1">
              <a:extLst>
                <a:ext uri="{63B3BB69-23CF-44E3-9099-C40C66FF867C}">
                  <a14:compatExt spid="_x0000_s12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Douleur abdominale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36</xdr:row>
          <xdr:rowOff>581025</xdr:rowOff>
        </xdr:from>
        <xdr:to>
          <xdr:col>9</xdr:col>
          <xdr:colOff>1638300</xdr:colOff>
          <xdr:row>36</xdr:row>
          <xdr:rowOff>790575</xdr:rowOff>
        </xdr:to>
        <xdr:sp macro="" textlink="">
          <xdr:nvSpPr>
            <xdr:cNvPr id="1212" name="Check Box 188" hidden="1">
              <a:extLst>
                <a:ext uri="{63B3BB69-23CF-44E3-9099-C40C66FF867C}">
                  <a14:compatExt spid="_x0000_s12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Nausée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37</xdr:row>
          <xdr:rowOff>66675</xdr:rowOff>
        </xdr:from>
        <xdr:to>
          <xdr:col>9</xdr:col>
          <xdr:colOff>742950</xdr:colOff>
          <xdr:row>37</xdr:row>
          <xdr:rowOff>257175</xdr:rowOff>
        </xdr:to>
        <xdr:sp macro="" textlink="">
          <xdr:nvSpPr>
            <xdr:cNvPr id="1213" name="Check Box 189" hidden="1">
              <a:extLst>
                <a:ext uri="{63B3BB69-23CF-44E3-9099-C40C66FF867C}">
                  <a14:compatExt spid="_x0000_s12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Céphalée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37</xdr:row>
          <xdr:rowOff>342900</xdr:rowOff>
        </xdr:from>
        <xdr:to>
          <xdr:col>9</xdr:col>
          <xdr:colOff>685800</xdr:colOff>
          <xdr:row>37</xdr:row>
          <xdr:rowOff>561975</xdr:rowOff>
        </xdr:to>
        <xdr:sp macro="" textlink="">
          <xdr:nvSpPr>
            <xdr:cNvPr id="1214" name="Check Box 190" hidden="1">
              <a:extLst>
                <a:ext uri="{63B3BB69-23CF-44E3-9099-C40C66FF867C}">
                  <a14:compatExt spid="_x0000_s12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Diarrhée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37</xdr:row>
          <xdr:rowOff>590550</xdr:rowOff>
        </xdr:from>
        <xdr:to>
          <xdr:col>9</xdr:col>
          <xdr:colOff>638175</xdr:colOff>
          <xdr:row>37</xdr:row>
          <xdr:rowOff>781050</xdr:rowOff>
        </xdr:to>
        <xdr:sp macro="" textlink="">
          <xdr:nvSpPr>
            <xdr:cNvPr id="1215" name="Check Box 191" hidden="1">
              <a:extLst>
                <a:ext uri="{63B3BB69-23CF-44E3-9099-C40C66FF867C}">
                  <a14:compatExt spid="_x0000_s12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Fièvre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37</xdr:row>
          <xdr:rowOff>57150</xdr:rowOff>
        </xdr:from>
        <xdr:to>
          <xdr:col>9</xdr:col>
          <xdr:colOff>1790700</xdr:colOff>
          <xdr:row>37</xdr:row>
          <xdr:rowOff>257175</xdr:rowOff>
        </xdr:to>
        <xdr:sp macro="" textlink="">
          <xdr:nvSpPr>
            <xdr:cNvPr id="1216" name="Check Box 192" hidden="1">
              <a:extLst>
                <a:ext uri="{63B3BB69-23CF-44E3-9099-C40C66FF867C}">
                  <a14:compatExt spid="_x0000_s12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Vomissement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37</xdr:row>
          <xdr:rowOff>323850</xdr:rowOff>
        </xdr:from>
        <xdr:to>
          <xdr:col>9</xdr:col>
          <xdr:colOff>1895475</xdr:colOff>
          <xdr:row>37</xdr:row>
          <xdr:rowOff>533400</xdr:rowOff>
        </xdr:to>
        <xdr:sp macro="" textlink="">
          <xdr:nvSpPr>
            <xdr:cNvPr id="1217" name="Check Box 193" hidden="1">
              <a:extLst>
                <a:ext uri="{63B3BB69-23CF-44E3-9099-C40C66FF867C}">
                  <a14:compatExt spid="_x0000_s12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Douleur abdominale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37</xdr:row>
          <xdr:rowOff>581025</xdr:rowOff>
        </xdr:from>
        <xdr:to>
          <xdr:col>9</xdr:col>
          <xdr:colOff>1638300</xdr:colOff>
          <xdr:row>37</xdr:row>
          <xdr:rowOff>790575</xdr:rowOff>
        </xdr:to>
        <xdr:sp macro="" textlink="">
          <xdr:nvSpPr>
            <xdr:cNvPr id="1218" name="Check Box 194" hidden="1">
              <a:extLst>
                <a:ext uri="{63B3BB69-23CF-44E3-9099-C40C66FF867C}">
                  <a14:compatExt spid="_x0000_s12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Nausée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38</xdr:row>
          <xdr:rowOff>66675</xdr:rowOff>
        </xdr:from>
        <xdr:to>
          <xdr:col>9</xdr:col>
          <xdr:colOff>742950</xdr:colOff>
          <xdr:row>38</xdr:row>
          <xdr:rowOff>257175</xdr:rowOff>
        </xdr:to>
        <xdr:sp macro="" textlink="">
          <xdr:nvSpPr>
            <xdr:cNvPr id="1219" name="Check Box 195" hidden="1">
              <a:extLst>
                <a:ext uri="{63B3BB69-23CF-44E3-9099-C40C66FF867C}">
                  <a14:compatExt spid="_x0000_s12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Céphalée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38</xdr:row>
          <xdr:rowOff>342900</xdr:rowOff>
        </xdr:from>
        <xdr:to>
          <xdr:col>9</xdr:col>
          <xdr:colOff>685800</xdr:colOff>
          <xdr:row>38</xdr:row>
          <xdr:rowOff>561975</xdr:rowOff>
        </xdr:to>
        <xdr:sp macro="" textlink="">
          <xdr:nvSpPr>
            <xdr:cNvPr id="1220" name="Check Box 196" hidden="1">
              <a:extLst>
                <a:ext uri="{63B3BB69-23CF-44E3-9099-C40C66FF867C}">
                  <a14:compatExt spid="_x0000_s12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Diarrhée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38</xdr:row>
          <xdr:rowOff>590550</xdr:rowOff>
        </xdr:from>
        <xdr:to>
          <xdr:col>9</xdr:col>
          <xdr:colOff>638175</xdr:colOff>
          <xdr:row>38</xdr:row>
          <xdr:rowOff>781050</xdr:rowOff>
        </xdr:to>
        <xdr:sp macro="" textlink="">
          <xdr:nvSpPr>
            <xdr:cNvPr id="1221" name="Check Box 197" hidden="1">
              <a:extLst>
                <a:ext uri="{63B3BB69-23CF-44E3-9099-C40C66FF867C}">
                  <a14:compatExt spid="_x0000_s12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Fièvre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38</xdr:row>
          <xdr:rowOff>57150</xdr:rowOff>
        </xdr:from>
        <xdr:to>
          <xdr:col>9</xdr:col>
          <xdr:colOff>1790700</xdr:colOff>
          <xdr:row>38</xdr:row>
          <xdr:rowOff>257175</xdr:rowOff>
        </xdr:to>
        <xdr:sp macro="" textlink="">
          <xdr:nvSpPr>
            <xdr:cNvPr id="1222" name="Check Box 198" hidden="1">
              <a:extLst>
                <a:ext uri="{63B3BB69-23CF-44E3-9099-C40C66FF867C}">
                  <a14:compatExt spid="_x0000_s12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Vomissement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38</xdr:row>
          <xdr:rowOff>323850</xdr:rowOff>
        </xdr:from>
        <xdr:to>
          <xdr:col>9</xdr:col>
          <xdr:colOff>1895475</xdr:colOff>
          <xdr:row>38</xdr:row>
          <xdr:rowOff>533400</xdr:rowOff>
        </xdr:to>
        <xdr:sp macro="" textlink="">
          <xdr:nvSpPr>
            <xdr:cNvPr id="1223" name="Check Box 199" hidden="1">
              <a:extLst>
                <a:ext uri="{63B3BB69-23CF-44E3-9099-C40C66FF867C}">
                  <a14:compatExt spid="_x0000_s12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Douleur abdominale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38</xdr:row>
          <xdr:rowOff>581025</xdr:rowOff>
        </xdr:from>
        <xdr:to>
          <xdr:col>9</xdr:col>
          <xdr:colOff>1638300</xdr:colOff>
          <xdr:row>38</xdr:row>
          <xdr:rowOff>790575</xdr:rowOff>
        </xdr:to>
        <xdr:sp macro="" textlink="">
          <xdr:nvSpPr>
            <xdr:cNvPr id="1224" name="Check Box 200" hidden="1">
              <a:extLst>
                <a:ext uri="{63B3BB69-23CF-44E3-9099-C40C66FF867C}">
                  <a14:compatExt spid="_x0000_s12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Nausée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39</xdr:row>
          <xdr:rowOff>66675</xdr:rowOff>
        </xdr:from>
        <xdr:to>
          <xdr:col>9</xdr:col>
          <xdr:colOff>742950</xdr:colOff>
          <xdr:row>39</xdr:row>
          <xdr:rowOff>257175</xdr:rowOff>
        </xdr:to>
        <xdr:sp macro="" textlink="">
          <xdr:nvSpPr>
            <xdr:cNvPr id="1225" name="Check Box 201" hidden="1">
              <a:extLst>
                <a:ext uri="{63B3BB69-23CF-44E3-9099-C40C66FF867C}">
                  <a14:compatExt spid="_x0000_s12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Céphalée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39</xdr:row>
          <xdr:rowOff>342900</xdr:rowOff>
        </xdr:from>
        <xdr:to>
          <xdr:col>9</xdr:col>
          <xdr:colOff>685800</xdr:colOff>
          <xdr:row>39</xdr:row>
          <xdr:rowOff>561975</xdr:rowOff>
        </xdr:to>
        <xdr:sp macro="" textlink="">
          <xdr:nvSpPr>
            <xdr:cNvPr id="1226" name="Check Box 202" hidden="1">
              <a:extLst>
                <a:ext uri="{63B3BB69-23CF-44E3-9099-C40C66FF867C}">
                  <a14:compatExt spid="_x0000_s12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Diarrhée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39</xdr:row>
          <xdr:rowOff>590550</xdr:rowOff>
        </xdr:from>
        <xdr:to>
          <xdr:col>9</xdr:col>
          <xdr:colOff>638175</xdr:colOff>
          <xdr:row>39</xdr:row>
          <xdr:rowOff>781050</xdr:rowOff>
        </xdr:to>
        <xdr:sp macro="" textlink="">
          <xdr:nvSpPr>
            <xdr:cNvPr id="1227" name="Check Box 203" hidden="1">
              <a:extLst>
                <a:ext uri="{63B3BB69-23CF-44E3-9099-C40C66FF867C}">
                  <a14:compatExt spid="_x0000_s12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Fièvre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39</xdr:row>
          <xdr:rowOff>57150</xdr:rowOff>
        </xdr:from>
        <xdr:to>
          <xdr:col>9</xdr:col>
          <xdr:colOff>1790700</xdr:colOff>
          <xdr:row>39</xdr:row>
          <xdr:rowOff>257175</xdr:rowOff>
        </xdr:to>
        <xdr:sp macro="" textlink="">
          <xdr:nvSpPr>
            <xdr:cNvPr id="1228" name="Check Box 204" hidden="1">
              <a:extLst>
                <a:ext uri="{63B3BB69-23CF-44E3-9099-C40C66FF867C}">
                  <a14:compatExt spid="_x0000_s12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Vomissement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39</xdr:row>
          <xdr:rowOff>323850</xdr:rowOff>
        </xdr:from>
        <xdr:to>
          <xdr:col>9</xdr:col>
          <xdr:colOff>1895475</xdr:colOff>
          <xdr:row>39</xdr:row>
          <xdr:rowOff>533400</xdr:rowOff>
        </xdr:to>
        <xdr:sp macro="" textlink="">
          <xdr:nvSpPr>
            <xdr:cNvPr id="1229" name="Check Box 205" hidden="1">
              <a:extLst>
                <a:ext uri="{63B3BB69-23CF-44E3-9099-C40C66FF867C}">
                  <a14:compatExt spid="_x0000_s12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Douleur abdominale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39</xdr:row>
          <xdr:rowOff>581025</xdr:rowOff>
        </xdr:from>
        <xdr:to>
          <xdr:col>9</xdr:col>
          <xdr:colOff>1638300</xdr:colOff>
          <xdr:row>39</xdr:row>
          <xdr:rowOff>790575</xdr:rowOff>
        </xdr:to>
        <xdr:sp macro="" textlink="">
          <xdr:nvSpPr>
            <xdr:cNvPr id="1230" name="Check Box 206" hidden="1">
              <a:extLst>
                <a:ext uri="{63B3BB69-23CF-44E3-9099-C40C66FF867C}">
                  <a14:compatExt spid="_x0000_s12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Nausée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40</xdr:row>
          <xdr:rowOff>66675</xdr:rowOff>
        </xdr:from>
        <xdr:to>
          <xdr:col>9</xdr:col>
          <xdr:colOff>742950</xdr:colOff>
          <xdr:row>40</xdr:row>
          <xdr:rowOff>257175</xdr:rowOff>
        </xdr:to>
        <xdr:sp macro="" textlink="">
          <xdr:nvSpPr>
            <xdr:cNvPr id="1231" name="Check Box 207" hidden="1">
              <a:extLst>
                <a:ext uri="{63B3BB69-23CF-44E3-9099-C40C66FF867C}">
                  <a14:compatExt spid="_x0000_s12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Céphalée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40</xdr:row>
          <xdr:rowOff>342900</xdr:rowOff>
        </xdr:from>
        <xdr:to>
          <xdr:col>9</xdr:col>
          <xdr:colOff>685800</xdr:colOff>
          <xdr:row>40</xdr:row>
          <xdr:rowOff>561975</xdr:rowOff>
        </xdr:to>
        <xdr:sp macro="" textlink="">
          <xdr:nvSpPr>
            <xdr:cNvPr id="1232" name="Check Box 208" hidden="1">
              <a:extLst>
                <a:ext uri="{63B3BB69-23CF-44E3-9099-C40C66FF867C}">
                  <a14:compatExt spid="_x0000_s12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Diarrhée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40</xdr:row>
          <xdr:rowOff>590550</xdr:rowOff>
        </xdr:from>
        <xdr:to>
          <xdr:col>9</xdr:col>
          <xdr:colOff>638175</xdr:colOff>
          <xdr:row>40</xdr:row>
          <xdr:rowOff>781050</xdr:rowOff>
        </xdr:to>
        <xdr:sp macro="" textlink="">
          <xdr:nvSpPr>
            <xdr:cNvPr id="1233" name="Check Box 209" hidden="1">
              <a:extLst>
                <a:ext uri="{63B3BB69-23CF-44E3-9099-C40C66FF867C}">
                  <a14:compatExt spid="_x0000_s12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Fièvre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40</xdr:row>
          <xdr:rowOff>57150</xdr:rowOff>
        </xdr:from>
        <xdr:to>
          <xdr:col>9</xdr:col>
          <xdr:colOff>1790700</xdr:colOff>
          <xdr:row>40</xdr:row>
          <xdr:rowOff>257175</xdr:rowOff>
        </xdr:to>
        <xdr:sp macro="" textlink="">
          <xdr:nvSpPr>
            <xdr:cNvPr id="1234" name="Check Box 210" hidden="1">
              <a:extLst>
                <a:ext uri="{63B3BB69-23CF-44E3-9099-C40C66FF867C}">
                  <a14:compatExt spid="_x0000_s12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Vomissement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40</xdr:row>
          <xdr:rowOff>323850</xdr:rowOff>
        </xdr:from>
        <xdr:to>
          <xdr:col>9</xdr:col>
          <xdr:colOff>1895475</xdr:colOff>
          <xdr:row>40</xdr:row>
          <xdr:rowOff>533400</xdr:rowOff>
        </xdr:to>
        <xdr:sp macro="" textlink="">
          <xdr:nvSpPr>
            <xdr:cNvPr id="1235" name="Check Box 211" hidden="1">
              <a:extLst>
                <a:ext uri="{63B3BB69-23CF-44E3-9099-C40C66FF867C}">
                  <a14:compatExt spid="_x0000_s12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Douleur abdominale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40</xdr:row>
          <xdr:rowOff>581025</xdr:rowOff>
        </xdr:from>
        <xdr:to>
          <xdr:col>9</xdr:col>
          <xdr:colOff>1638300</xdr:colOff>
          <xdr:row>40</xdr:row>
          <xdr:rowOff>790575</xdr:rowOff>
        </xdr:to>
        <xdr:sp macro="" textlink="">
          <xdr:nvSpPr>
            <xdr:cNvPr id="1236" name="Check Box 212" hidden="1">
              <a:extLst>
                <a:ext uri="{63B3BB69-23CF-44E3-9099-C40C66FF867C}">
                  <a14:compatExt spid="_x0000_s12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Nausée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41</xdr:row>
          <xdr:rowOff>66675</xdr:rowOff>
        </xdr:from>
        <xdr:to>
          <xdr:col>9</xdr:col>
          <xdr:colOff>742950</xdr:colOff>
          <xdr:row>41</xdr:row>
          <xdr:rowOff>257175</xdr:rowOff>
        </xdr:to>
        <xdr:sp macro="" textlink="">
          <xdr:nvSpPr>
            <xdr:cNvPr id="1237" name="Check Box 213" hidden="1">
              <a:extLst>
                <a:ext uri="{63B3BB69-23CF-44E3-9099-C40C66FF867C}">
                  <a14:compatExt spid="_x0000_s12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Céphalée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41</xdr:row>
          <xdr:rowOff>342900</xdr:rowOff>
        </xdr:from>
        <xdr:to>
          <xdr:col>9</xdr:col>
          <xdr:colOff>685800</xdr:colOff>
          <xdr:row>41</xdr:row>
          <xdr:rowOff>561975</xdr:rowOff>
        </xdr:to>
        <xdr:sp macro="" textlink="">
          <xdr:nvSpPr>
            <xdr:cNvPr id="1238" name="Check Box 214" hidden="1">
              <a:extLst>
                <a:ext uri="{63B3BB69-23CF-44E3-9099-C40C66FF867C}">
                  <a14:compatExt spid="_x0000_s12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Diarrhée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41</xdr:row>
          <xdr:rowOff>590550</xdr:rowOff>
        </xdr:from>
        <xdr:to>
          <xdr:col>9</xdr:col>
          <xdr:colOff>638175</xdr:colOff>
          <xdr:row>41</xdr:row>
          <xdr:rowOff>781050</xdr:rowOff>
        </xdr:to>
        <xdr:sp macro="" textlink="">
          <xdr:nvSpPr>
            <xdr:cNvPr id="1239" name="Check Box 215" hidden="1">
              <a:extLst>
                <a:ext uri="{63B3BB69-23CF-44E3-9099-C40C66FF867C}">
                  <a14:compatExt spid="_x0000_s12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Fièvre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41</xdr:row>
          <xdr:rowOff>57150</xdr:rowOff>
        </xdr:from>
        <xdr:to>
          <xdr:col>9</xdr:col>
          <xdr:colOff>1790700</xdr:colOff>
          <xdr:row>41</xdr:row>
          <xdr:rowOff>257175</xdr:rowOff>
        </xdr:to>
        <xdr:sp macro="" textlink="">
          <xdr:nvSpPr>
            <xdr:cNvPr id="1240" name="Check Box 216" hidden="1">
              <a:extLst>
                <a:ext uri="{63B3BB69-23CF-44E3-9099-C40C66FF867C}">
                  <a14:compatExt spid="_x0000_s12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Vomissement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41</xdr:row>
          <xdr:rowOff>323850</xdr:rowOff>
        </xdr:from>
        <xdr:to>
          <xdr:col>9</xdr:col>
          <xdr:colOff>1895475</xdr:colOff>
          <xdr:row>41</xdr:row>
          <xdr:rowOff>533400</xdr:rowOff>
        </xdr:to>
        <xdr:sp macro="" textlink="">
          <xdr:nvSpPr>
            <xdr:cNvPr id="1241" name="Check Box 217" hidden="1">
              <a:extLst>
                <a:ext uri="{63B3BB69-23CF-44E3-9099-C40C66FF867C}">
                  <a14:compatExt spid="_x0000_s12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Douleur abdominale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41</xdr:row>
          <xdr:rowOff>581025</xdr:rowOff>
        </xdr:from>
        <xdr:to>
          <xdr:col>9</xdr:col>
          <xdr:colOff>1638300</xdr:colOff>
          <xdr:row>41</xdr:row>
          <xdr:rowOff>790575</xdr:rowOff>
        </xdr:to>
        <xdr:sp macro="" textlink="">
          <xdr:nvSpPr>
            <xdr:cNvPr id="1242" name="Check Box 218" hidden="1">
              <a:extLst>
                <a:ext uri="{63B3BB69-23CF-44E3-9099-C40C66FF867C}">
                  <a14:compatExt spid="_x0000_s12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Nausée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42</xdr:row>
          <xdr:rowOff>66675</xdr:rowOff>
        </xdr:from>
        <xdr:to>
          <xdr:col>9</xdr:col>
          <xdr:colOff>742950</xdr:colOff>
          <xdr:row>42</xdr:row>
          <xdr:rowOff>257175</xdr:rowOff>
        </xdr:to>
        <xdr:sp macro="" textlink="">
          <xdr:nvSpPr>
            <xdr:cNvPr id="1243" name="Check Box 219" hidden="1">
              <a:extLst>
                <a:ext uri="{63B3BB69-23CF-44E3-9099-C40C66FF867C}">
                  <a14:compatExt spid="_x0000_s12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Céphalée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42</xdr:row>
          <xdr:rowOff>342900</xdr:rowOff>
        </xdr:from>
        <xdr:to>
          <xdr:col>9</xdr:col>
          <xdr:colOff>685800</xdr:colOff>
          <xdr:row>42</xdr:row>
          <xdr:rowOff>561975</xdr:rowOff>
        </xdr:to>
        <xdr:sp macro="" textlink="">
          <xdr:nvSpPr>
            <xdr:cNvPr id="1244" name="Check Box 220" hidden="1">
              <a:extLst>
                <a:ext uri="{63B3BB69-23CF-44E3-9099-C40C66FF867C}">
                  <a14:compatExt spid="_x0000_s12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Diarrhée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42</xdr:row>
          <xdr:rowOff>590550</xdr:rowOff>
        </xdr:from>
        <xdr:to>
          <xdr:col>9</xdr:col>
          <xdr:colOff>638175</xdr:colOff>
          <xdr:row>42</xdr:row>
          <xdr:rowOff>781050</xdr:rowOff>
        </xdr:to>
        <xdr:sp macro="" textlink="">
          <xdr:nvSpPr>
            <xdr:cNvPr id="1245" name="Check Box 221" hidden="1">
              <a:extLst>
                <a:ext uri="{63B3BB69-23CF-44E3-9099-C40C66FF867C}">
                  <a14:compatExt spid="_x0000_s1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Fièvre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42</xdr:row>
          <xdr:rowOff>57150</xdr:rowOff>
        </xdr:from>
        <xdr:to>
          <xdr:col>9</xdr:col>
          <xdr:colOff>1790700</xdr:colOff>
          <xdr:row>42</xdr:row>
          <xdr:rowOff>257175</xdr:rowOff>
        </xdr:to>
        <xdr:sp macro="" textlink="">
          <xdr:nvSpPr>
            <xdr:cNvPr id="1246" name="Check Box 222" hidden="1">
              <a:extLst>
                <a:ext uri="{63B3BB69-23CF-44E3-9099-C40C66FF867C}">
                  <a14:compatExt spid="_x0000_s12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Vomissement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42</xdr:row>
          <xdr:rowOff>323850</xdr:rowOff>
        </xdr:from>
        <xdr:to>
          <xdr:col>9</xdr:col>
          <xdr:colOff>1895475</xdr:colOff>
          <xdr:row>42</xdr:row>
          <xdr:rowOff>533400</xdr:rowOff>
        </xdr:to>
        <xdr:sp macro="" textlink="">
          <xdr:nvSpPr>
            <xdr:cNvPr id="1247" name="Check Box 223" hidden="1">
              <a:extLst>
                <a:ext uri="{63B3BB69-23CF-44E3-9099-C40C66FF867C}">
                  <a14:compatExt spid="_x0000_s12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Douleur abdominale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42</xdr:row>
          <xdr:rowOff>581025</xdr:rowOff>
        </xdr:from>
        <xdr:to>
          <xdr:col>9</xdr:col>
          <xdr:colOff>1638300</xdr:colOff>
          <xdr:row>42</xdr:row>
          <xdr:rowOff>790575</xdr:rowOff>
        </xdr:to>
        <xdr:sp macro="" textlink="">
          <xdr:nvSpPr>
            <xdr:cNvPr id="1248" name="Check Box 224" hidden="1">
              <a:extLst>
                <a:ext uri="{63B3BB69-23CF-44E3-9099-C40C66FF867C}">
                  <a14:compatExt spid="_x0000_s12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Nausée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43</xdr:row>
          <xdr:rowOff>66675</xdr:rowOff>
        </xdr:from>
        <xdr:to>
          <xdr:col>9</xdr:col>
          <xdr:colOff>742950</xdr:colOff>
          <xdr:row>43</xdr:row>
          <xdr:rowOff>257175</xdr:rowOff>
        </xdr:to>
        <xdr:sp macro="" textlink="">
          <xdr:nvSpPr>
            <xdr:cNvPr id="1249" name="Check Box 225" hidden="1">
              <a:extLst>
                <a:ext uri="{63B3BB69-23CF-44E3-9099-C40C66FF867C}">
                  <a14:compatExt spid="_x0000_s12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Céphalée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43</xdr:row>
          <xdr:rowOff>342900</xdr:rowOff>
        </xdr:from>
        <xdr:to>
          <xdr:col>9</xdr:col>
          <xdr:colOff>685800</xdr:colOff>
          <xdr:row>43</xdr:row>
          <xdr:rowOff>561975</xdr:rowOff>
        </xdr:to>
        <xdr:sp macro="" textlink="">
          <xdr:nvSpPr>
            <xdr:cNvPr id="1250" name="Check Box 226" hidden="1">
              <a:extLst>
                <a:ext uri="{63B3BB69-23CF-44E3-9099-C40C66FF867C}">
                  <a14:compatExt spid="_x0000_s12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Diarrhée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43</xdr:row>
          <xdr:rowOff>590550</xdr:rowOff>
        </xdr:from>
        <xdr:to>
          <xdr:col>9</xdr:col>
          <xdr:colOff>638175</xdr:colOff>
          <xdr:row>43</xdr:row>
          <xdr:rowOff>781050</xdr:rowOff>
        </xdr:to>
        <xdr:sp macro="" textlink="">
          <xdr:nvSpPr>
            <xdr:cNvPr id="1251" name="Check Box 227" hidden="1">
              <a:extLst>
                <a:ext uri="{63B3BB69-23CF-44E3-9099-C40C66FF867C}">
                  <a14:compatExt spid="_x0000_s12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Fièvre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43</xdr:row>
          <xdr:rowOff>57150</xdr:rowOff>
        </xdr:from>
        <xdr:to>
          <xdr:col>9</xdr:col>
          <xdr:colOff>1790700</xdr:colOff>
          <xdr:row>43</xdr:row>
          <xdr:rowOff>257175</xdr:rowOff>
        </xdr:to>
        <xdr:sp macro="" textlink="">
          <xdr:nvSpPr>
            <xdr:cNvPr id="1252" name="Check Box 228" hidden="1">
              <a:extLst>
                <a:ext uri="{63B3BB69-23CF-44E3-9099-C40C66FF867C}">
                  <a14:compatExt spid="_x0000_s12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Vomissement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43</xdr:row>
          <xdr:rowOff>323850</xdr:rowOff>
        </xdr:from>
        <xdr:to>
          <xdr:col>9</xdr:col>
          <xdr:colOff>1895475</xdr:colOff>
          <xdr:row>43</xdr:row>
          <xdr:rowOff>533400</xdr:rowOff>
        </xdr:to>
        <xdr:sp macro="" textlink="">
          <xdr:nvSpPr>
            <xdr:cNvPr id="1253" name="Check Box 229" hidden="1">
              <a:extLst>
                <a:ext uri="{63B3BB69-23CF-44E3-9099-C40C66FF867C}">
                  <a14:compatExt spid="_x0000_s12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Douleur abdominale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43</xdr:row>
          <xdr:rowOff>581025</xdr:rowOff>
        </xdr:from>
        <xdr:to>
          <xdr:col>9</xdr:col>
          <xdr:colOff>1638300</xdr:colOff>
          <xdr:row>43</xdr:row>
          <xdr:rowOff>790575</xdr:rowOff>
        </xdr:to>
        <xdr:sp macro="" textlink="">
          <xdr:nvSpPr>
            <xdr:cNvPr id="1254" name="Check Box 230" hidden="1">
              <a:extLst>
                <a:ext uri="{63B3BB69-23CF-44E3-9099-C40C66FF867C}">
                  <a14:compatExt spid="_x0000_s12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Nausée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44</xdr:row>
          <xdr:rowOff>66675</xdr:rowOff>
        </xdr:from>
        <xdr:to>
          <xdr:col>9</xdr:col>
          <xdr:colOff>742950</xdr:colOff>
          <xdr:row>44</xdr:row>
          <xdr:rowOff>257175</xdr:rowOff>
        </xdr:to>
        <xdr:sp macro="" textlink="">
          <xdr:nvSpPr>
            <xdr:cNvPr id="1255" name="Check Box 231" hidden="1">
              <a:extLst>
                <a:ext uri="{63B3BB69-23CF-44E3-9099-C40C66FF867C}">
                  <a14:compatExt spid="_x0000_s12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Céphalée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44</xdr:row>
          <xdr:rowOff>342900</xdr:rowOff>
        </xdr:from>
        <xdr:to>
          <xdr:col>9</xdr:col>
          <xdr:colOff>685800</xdr:colOff>
          <xdr:row>44</xdr:row>
          <xdr:rowOff>561975</xdr:rowOff>
        </xdr:to>
        <xdr:sp macro="" textlink="">
          <xdr:nvSpPr>
            <xdr:cNvPr id="1256" name="Check Box 232" hidden="1">
              <a:extLst>
                <a:ext uri="{63B3BB69-23CF-44E3-9099-C40C66FF867C}">
                  <a14:compatExt spid="_x0000_s12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Diarrhée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44</xdr:row>
          <xdr:rowOff>590550</xdr:rowOff>
        </xdr:from>
        <xdr:to>
          <xdr:col>9</xdr:col>
          <xdr:colOff>638175</xdr:colOff>
          <xdr:row>44</xdr:row>
          <xdr:rowOff>781050</xdr:rowOff>
        </xdr:to>
        <xdr:sp macro="" textlink="">
          <xdr:nvSpPr>
            <xdr:cNvPr id="1257" name="Check Box 233" hidden="1">
              <a:extLst>
                <a:ext uri="{63B3BB69-23CF-44E3-9099-C40C66FF867C}">
                  <a14:compatExt spid="_x0000_s12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Fièvre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44</xdr:row>
          <xdr:rowOff>57150</xdr:rowOff>
        </xdr:from>
        <xdr:to>
          <xdr:col>9</xdr:col>
          <xdr:colOff>1790700</xdr:colOff>
          <xdr:row>44</xdr:row>
          <xdr:rowOff>257175</xdr:rowOff>
        </xdr:to>
        <xdr:sp macro="" textlink="">
          <xdr:nvSpPr>
            <xdr:cNvPr id="1258" name="Check Box 234" hidden="1">
              <a:extLst>
                <a:ext uri="{63B3BB69-23CF-44E3-9099-C40C66FF867C}">
                  <a14:compatExt spid="_x0000_s12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Vomissement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44</xdr:row>
          <xdr:rowOff>323850</xdr:rowOff>
        </xdr:from>
        <xdr:to>
          <xdr:col>9</xdr:col>
          <xdr:colOff>1895475</xdr:colOff>
          <xdr:row>44</xdr:row>
          <xdr:rowOff>533400</xdr:rowOff>
        </xdr:to>
        <xdr:sp macro="" textlink="">
          <xdr:nvSpPr>
            <xdr:cNvPr id="1259" name="Check Box 235" hidden="1">
              <a:extLst>
                <a:ext uri="{63B3BB69-23CF-44E3-9099-C40C66FF867C}">
                  <a14:compatExt spid="_x0000_s12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Douleur abdominale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44</xdr:row>
          <xdr:rowOff>581025</xdr:rowOff>
        </xdr:from>
        <xdr:to>
          <xdr:col>9</xdr:col>
          <xdr:colOff>1638300</xdr:colOff>
          <xdr:row>44</xdr:row>
          <xdr:rowOff>790575</xdr:rowOff>
        </xdr:to>
        <xdr:sp macro="" textlink="">
          <xdr:nvSpPr>
            <xdr:cNvPr id="1260" name="Check Box 236" hidden="1">
              <a:extLst>
                <a:ext uri="{63B3BB69-23CF-44E3-9099-C40C66FF867C}">
                  <a14:compatExt spid="_x0000_s12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Nausée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45</xdr:row>
          <xdr:rowOff>66675</xdr:rowOff>
        </xdr:from>
        <xdr:to>
          <xdr:col>9</xdr:col>
          <xdr:colOff>742950</xdr:colOff>
          <xdr:row>45</xdr:row>
          <xdr:rowOff>257175</xdr:rowOff>
        </xdr:to>
        <xdr:sp macro="" textlink="">
          <xdr:nvSpPr>
            <xdr:cNvPr id="1261" name="Check Box 237" hidden="1">
              <a:extLst>
                <a:ext uri="{63B3BB69-23CF-44E3-9099-C40C66FF867C}">
                  <a14:compatExt spid="_x0000_s12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Céphalée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45</xdr:row>
          <xdr:rowOff>342900</xdr:rowOff>
        </xdr:from>
        <xdr:to>
          <xdr:col>9</xdr:col>
          <xdr:colOff>685800</xdr:colOff>
          <xdr:row>45</xdr:row>
          <xdr:rowOff>561975</xdr:rowOff>
        </xdr:to>
        <xdr:sp macro="" textlink="">
          <xdr:nvSpPr>
            <xdr:cNvPr id="1262" name="Check Box 238" hidden="1">
              <a:extLst>
                <a:ext uri="{63B3BB69-23CF-44E3-9099-C40C66FF867C}">
                  <a14:compatExt spid="_x0000_s12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Diarrhée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45</xdr:row>
          <xdr:rowOff>590550</xdr:rowOff>
        </xdr:from>
        <xdr:to>
          <xdr:col>9</xdr:col>
          <xdr:colOff>638175</xdr:colOff>
          <xdr:row>45</xdr:row>
          <xdr:rowOff>781050</xdr:rowOff>
        </xdr:to>
        <xdr:sp macro="" textlink="">
          <xdr:nvSpPr>
            <xdr:cNvPr id="1263" name="Check Box 239" hidden="1">
              <a:extLst>
                <a:ext uri="{63B3BB69-23CF-44E3-9099-C40C66FF867C}">
                  <a14:compatExt spid="_x0000_s12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Fièvre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45</xdr:row>
          <xdr:rowOff>57150</xdr:rowOff>
        </xdr:from>
        <xdr:to>
          <xdr:col>9</xdr:col>
          <xdr:colOff>1790700</xdr:colOff>
          <xdr:row>45</xdr:row>
          <xdr:rowOff>257175</xdr:rowOff>
        </xdr:to>
        <xdr:sp macro="" textlink="">
          <xdr:nvSpPr>
            <xdr:cNvPr id="1264" name="Check Box 240" hidden="1">
              <a:extLst>
                <a:ext uri="{63B3BB69-23CF-44E3-9099-C40C66FF867C}">
                  <a14:compatExt spid="_x0000_s12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Vomissement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45</xdr:row>
          <xdr:rowOff>323850</xdr:rowOff>
        </xdr:from>
        <xdr:to>
          <xdr:col>9</xdr:col>
          <xdr:colOff>1895475</xdr:colOff>
          <xdr:row>45</xdr:row>
          <xdr:rowOff>533400</xdr:rowOff>
        </xdr:to>
        <xdr:sp macro="" textlink="">
          <xdr:nvSpPr>
            <xdr:cNvPr id="1265" name="Check Box 241" hidden="1">
              <a:extLst>
                <a:ext uri="{63B3BB69-23CF-44E3-9099-C40C66FF867C}">
                  <a14:compatExt spid="_x0000_s1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Douleur abdominale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45</xdr:row>
          <xdr:rowOff>581025</xdr:rowOff>
        </xdr:from>
        <xdr:to>
          <xdr:col>9</xdr:col>
          <xdr:colOff>1638300</xdr:colOff>
          <xdr:row>45</xdr:row>
          <xdr:rowOff>790575</xdr:rowOff>
        </xdr:to>
        <xdr:sp macro="" textlink="">
          <xdr:nvSpPr>
            <xdr:cNvPr id="1266" name="Check Box 242" hidden="1">
              <a:extLst>
                <a:ext uri="{63B3BB69-23CF-44E3-9099-C40C66FF867C}">
                  <a14:compatExt spid="_x0000_s1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Nausée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46</xdr:row>
          <xdr:rowOff>66675</xdr:rowOff>
        </xdr:from>
        <xdr:to>
          <xdr:col>9</xdr:col>
          <xdr:colOff>742950</xdr:colOff>
          <xdr:row>46</xdr:row>
          <xdr:rowOff>257175</xdr:rowOff>
        </xdr:to>
        <xdr:sp macro="" textlink="">
          <xdr:nvSpPr>
            <xdr:cNvPr id="1267" name="Check Box 243" hidden="1">
              <a:extLst>
                <a:ext uri="{63B3BB69-23CF-44E3-9099-C40C66FF867C}">
                  <a14:compatExt spid="_x0000_s12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Céphalée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46</xdr:row>
          <xdr:rowOff>342900</xdr:rowOff>
        </xdr:from>
        <xdr:to>
          <xdr:col>9</xdr:col>
          <xdr:colOff>685800</xdr:colOff>
          <xdr:row>46</xdr:row>
          <xdr:rowOff>561975</xdr:rowOff>
        </xdr:to>
        <xdr:sp macro="" textlink="">
          <xdr:nvSpPr>
            <xdr:cNvPr id="1268" name="Check Box 244" hidden="1">
              <a:extLst>
                <a:ext uri="{63B3BB69-23CF-44E3-9099-C40C66FF867C}">
                  <a14:compatExt spid="_x0000_s12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Diarrhée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46</xdr:row>
          <xdr:rowOff>590550</xdr:rowOff>
        </xdr:from>
        <xdr:to>
          <xdr:col>9</xdr:col>
          <xdr:colOff>638175</xdr:colOff>
          <xdr:row>46</xdr:row>
          <xdr:rowOff>781050</xdr:rowOff>
        </xdr:to>
        <xdr:sp macro="" textlink="">
          <xdr:nvSpPr>
            <xdr:cNvPr id="1269" name="Check Box 245" hidden="1">
              <a:extLst>
                <a:ext uri="{63B3BB69-23CF-44E3-9099-C40C66FF867C}">
                  <a14:compatExt spid="_x0000_s12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Fièvre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46</xdr:row>
          <xdr:rowOff>57150</xdr:rowOff>
        </xdr:from>
        <xdr:to>
          <xdr:col>9</xdr:col>
          <xdr:colOff>1790700</xdr:colOff>
          <xdr:row>46</xdr:row>
          <xdr:rowOff>257175</xdr:rowOff>
        </xdr:to>
        <xdr:sp macro="" textlink="">
          <xdr:nvSpPr>
            <xdr:cNvPr id="1270" name="Check Box 246" hidden="1">
              <a:extLst>
                <a:ext uri="{63B3BB69-23CF-44E3-9099-C40C66FF867C}">
                  <a14:compatExt spid="_x0000_s12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Vomissement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46</xdr:row>
          <xdr:rowOff>323850</xdr:rowOff>
        </xdr:from>
        <xdr:to>
          <xdr:col>9</xdr:col>
          <xdr:colOff>1895475</xdr:colOff>
          <xdr:row>46</xdr:row>
          <xdr:rowOff>533400</xdr:rowOff>
        </xdr:to>
        <xdr:sp macro="" textlink="">
          <xdr:nvSpPr>
            <xdr:cNvPr id="1271" name="Check Box 247" hidden="1">
              <a:extLst>
                <a:ext uri="{63B3BB69-23CF-44E3-9099-C40C66FF867C}">
                  <a14:compatExt spid="_x0000_s12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Douleur abdominale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46</xdr:row>
          <xdr:rowOff>581025</xdr:rowOff>
        </xdr:from>
        <xdr:to>
          <xdr:col>9</xdr:col>
          <xdr:colOff>1638300</xdr:colOff>
          <xdr:row>46</xdr:row>
          <xdr:rowOff>790575</xdr:rowOff>
        </xdr:to>
        <xdr:sp macro="" textlink="">
          <xdr:nvSpPr>
            <xdr:cNvPr id="1272" name="Check Box 248" hidden="1">
              <a:extLst>
                <a:ext uri="{63B3BB69-23CF-44E3-9099-C40C66FF867C}">
                  <a14:compatExt spid="_x0000_s12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Nausée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47</xdr:row>
          <xdr:rowOff>66675</xdr:rowOff>
        </xdr:from>
        <xdr:to>
          <xdr:col>9</xdr:col>
          <xdr:colOff>742950</xdr:colOff>
          <xdr:row>47</xdr:row>
          <xdr:rowOff>257175</xdr:rowOff>
        </xdr:to>
        <xdr:sp macro="" textlink="">
          <xdr:nvSpPr>
            <xdr:cNvPr id="1273" name="Check Box 249" hidden="1">
              <a:extLst>
                <a:ext uri="{63B3BB69-23CF-44E3-9099-C40C66FF867C}">
                  <a14:compatExt spid="_x0000_s12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Céphalée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47</xdr:row>
          <xdr:rowOff>342900</xdr:rowOff>
        </xdr:from>
        <xdr:to>
          <xdr:col>9</xdr:col>
          <xdr:colOff>685800</xdr:colOff>
          <xdr:row>47</xdr:row>
          <xdr:rowOff>561975</xdr:rowOff>
        </xdr:to>
        <xdr:sp macro="" textlink="">
          <xdr:nvSpPr>
            <xdr:cNvPr id="1274" name="Check Box 250" hidden="1">
              <a:extLst>
                <a:ext uri="{63B3BB69-23CF-44E3-9099-C40C66FF867C}">
                  <a14:compatExt spid="_x0000_s12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Diarrhée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47</xdr:row>
          <xdr:rowOff>590550</xdr:rowOff>
        </xdr:from>
        <xdr:to>
          <xdr:col>9</xdr:col>
          <xdr:colOff>638175</xdr:colOff>
          <xdr:row>47</xdr:row>
          <xdr:rowOff>781050</xdr:rowOff>
        </xdr:to>
        <xdr:sp macro="" textlink="">
          <xdr:nvSpPr>
            <xdr:cNvPr id="1275" name="Check Box 251" hidden="1">
              <a:extLst>
                <a:ext uri="{63B3BB69-23CF-44E3-9099-C40C66FF867C}">
                  <a14:compatExt spid="_x0000_s12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Fièvre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47</xdr:row>
          <xdr:rowOff>57150</xdr:rowOff>
        </xdr:from>
        <xdr:to>
          <xdr:col>9</xdr:col>
          <xdr:colOff>1790700</xdr:colOff>
          <xdr:row>47</xdr:row>
          <xdr:rowOff>257175</xdr:rowOff>
        </xdr:to>
        <xdr:sp macro="" textlink="">
          <xdr:nvSpPr>
            <xdr:cNvPr id="1276" name="Check Box 252" hidden="1">
              <a:extLst>
                <a:ext uri="{63B3BB69-23CF-44E3-9099-C40C66FF867C}">
                  <a14:compatExt spid="_x0000_s12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Vomissement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47</xdr:row>
          <xdr:rowOff>323850</xdr:rowOff>
        </xdr:from>
        <xdr:to>
          <xdr:col>9</xdr:col>
          <xdr:colOff>1895475</xdr:colOff>
          <xdr:row>47</xdr:row>
          <xdr:rowOff>533400</xdr:rowOff>
        </xdr:to>
        <xdr:sp macro="" textlink="">
          <xdr:nvSpPr>
            <xdr:cNvPr id="1277" name="Check Box 253" hidden="1">
              <a:extLst>
                <a:ext uri="{63B3BB69-23CF-44E3-9099-C40C66FF867C}">
                  <a14:compatExt spid="_x0000_s12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Douleur abdominale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47</xdr:row>
          <xdr:rowOff>581025</xdr:rowOff>
        </xdr:from>
        <xdr:to>
          <xdr:col>9</xdr:col>
          <xdr:colOff>1638300</xdr:colOff>
          <xdr:row>47</xdr:row>
          <xdr:rowOff>790575</xdr:rowOff>
        </xdr:to>
        <xdr:sp macro="" textlink="">
          <xdr:nvSpPr>
            <xdr:cNvPr id="1278" name="Check Box 254" hidden="1">
              <a:extLst>
                <a:ext uri="{63B3BB69-23CF-44E3-9099-C40C66FF867C}">
                  <a14:compatExt spid="_x0000_s12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Nausée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48</xdr:row>
          <xdr:rowOff>66675</xdr:rowOff>
        </xdr:from>
        <xdr:to>
          <xdr:col>9</xdr:col>
          <xdr:colOff>742950</xdr:colOff>
          <xdr:row>48</xdr:row>
          <xdr:rowOff>257175</xdr:rowOff>
        </xdr:to>
        <xdr:sp macro="" textlink="">
          <xdr:nvSpPr>
            <xdr:cNvPr id="1279" name="Check Box 255" hidden="1">
              <a:extLst>
                <a:ext uri="{63B3BB69-23CF-44E3-9099-C40C66FF867C}">
                  <a14:compatExt spid="_x0000_s12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Céphalée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48</xdr:row>
          <xdr:rowOff>342900</xdr:rowOff>
        </xdr:from>
        <xdr:to>
          <xdr:col>9</xdr:col>
          <xdr:colOff>685800</xdr:colOff>
          <xdr:row>48</xdr:row>
          <xdr:rowOff>561975</xdr:rowOff>
        </xdr:to>
        <xdr:sp macro="" textlink="">
          <xdr:nvSpPr>
            <xdr:cNvPr id="1280" name="Check Box 256" hidden="1">
              <a:extLst>
                <a:ext uri="{63B3BB69-23CF-44E3-9099-C40C66FF867C}">
                  <a14:compatExt spid="_x0000_s12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Diarrhée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48</xdr:row>
          <xdr:rowOff>590550</xdr:rowOff>
        </xdr:from>
        <xdr:to>
          <xdr:col>9</xdr:col>
          <xdr:colOff>638175</xdr:colOff>
          <xdr:row>48</xdr:row>
          <xdr:rowOff>781050</xdr:rowOff>
        </xdr:to>
        <xdr:sp macro="" textlink="">
          <xdr:nvSpPr>
            <xdr:cNvPr id="1281" name="Check Box 257" hidden="1">
              <a:extLst>
                <a:ext uri="{63B3BB69-23CF-44E3-9099-C40C66FF867C}">
                  <a14:compatExt spid="_x0000_s12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Fièvre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48</xdr:row>
          <xdr:rowOff>57150</xdr:rowOff>
        </xdr:from>
        <xdr:to>
          <xdr:col>9</xdr:col>
          <xdr:colOff>1790700</xdr:colOff>
          <xdr:row>48</xdr:row>
          <xdr:rowOff>257175</xdr:rowOff>
        </xdr:to>
        <xdr:sp macro="" textlink="">
          <xdr:nvSpPr>
            <xdr:cNvPr id="1282" name="Check Box 258" hidden="1">
              <a:extLst>
                <a:ext uri="{63B3BB69-23CF-44E3-9099-C40C66FF867C}">
                  <a14:compatExt spid="_x0000_s12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Vomissement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48</xdr:row>
          <xdr:rowOff>323850</xdr:rowOff>
        </xdr:from>
        <xdr:to>
          <xdr:col>9</xdr:col>
          <xdr:colOff>1895475</xdr:colOff>
          <xdr:row>48</xdr:row>
          <xdr:rowOff>533400</xdr:rowOff>
        </xdr:to>
        <xdr:sp macro="" textlink="">
          <xdr:nvSpPr>
            <xdr:cNvPr id="1283" name="Check Box 259" hidden="1">
              <a:extLst>
                <a:ext uri="{63B3BB69-23CF-44E3-9099-C40C66FF867C}">
                  <a14:compatExt spid="_x0000_s12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Douleur abdominale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48</xdr:row>
          <xdr:rowOff>581025</xdr:rowOff>
        </xdr:from>
        <xdr:to>
          <xdr:col>9</xdr:col>
          <xdr:colOff>1638300</xdr:colOff>
          <xdr:row>48</xdr:row>
          <xdr:rowOff>790575</xdr:rowOff>
        </xdr:to>
        <xdr:sp macro="" textlink="">
          <xdr:nvSpPr>
            <xdr:cNvPr id="1284" name="Check Box 260" hidden="1">
              <a:extLst>
                <a:ext uri="{63B3BB69-23CF-44E3-9099-C40C66FF867C}">
                  <a14:compatExt spid="_x0000_s12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Nausée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49</xdr:row>
          <xdr:rowOff>66675</xdr:rowOff>
        </xdr:from>
        <xdr:to>
          <xdr:col>9</xdr:col>
          <xdr:colOff>742950</xdr:colOff>
          <xdr:row>49</xdr:row>
          <xdr:rowOff>257175</xdr:rowOff>
        </xdr:to>
        <xdr:sp macro="" textlink="">
          <xdr:nvSpPr>
            <xdr:cNvPr id="1285" name="Check Box 261" hidden="1">
              <a:extLst>
                <a:ext uri="{63B3BB69-23CF-44E3-9099-C40C66FF867C}">
                  <a14:compatExt spid="_x0000_s12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Céphalée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49</xdr:row>
          <xdr:rowOff>342900</xdr:rowOff>
        </xdr:from>
        <xdr:to>
          <xdr:col>9</xdr:col>
          <xdr:colOff>685800</xdr:colOff>
          <xdr:row>49</xdr:row>
          <xdr:rowOff>561975</xdr:rowOff>
        </xdr:to>
        <xdr:sp macro="" textlink="">
          <xdr:nvSpPr>
            <xdr:cNvPr id="1286" name="Check Box 262" hidden="1">
              <a:extLst>
                <a:ext uri="{63B3BB69-23CF-44E3-9099-C40C66FF867C}">
                  <a14:compatExt spid="_x0000_s12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Diarrhée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49</xdr:row>
          <xdr:rowOff>590550</xdr:rowOff>
        </xdr:from>
        <xdr:to>
          <xdr:col>9</xdr:col>
          <xdr:colOff>638175</xdr:colOff>
          <xdr:row>49</xdr:row>
          <xdr:rowOff>781050</xdr:rowOff>
        </xdr:to>
        <xdr:sp macro="" textlink="">
          <xdr:nvSpPr>
            <xdr:cNvPr id="1287" name="Check Box 263" hidden="1">
              <a:extLst>
                <a:ext uri="{63B3BB69-23CF-44E3-9099-C40C66FF867C}">
                  <a14:compatExt spid="_x0000_s12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Fièvre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49</xdr:row>
          <xdr:rowOff>57150</xdr:rowOff>
        </xdr:from>
        <xdr:to>
          <xdr:col>9</xdr:col>
          <xdr:colOff>1790700</xdr:colOff>
          <xdr:row>49</xdr:row>
          <xdr:rowOff>257175</xdr:rowOff>
        </xdr:to>
        <xdr:sp macro="" textlink="">
          <xdr:nvSpPr>
            <xdr:cNvPr id="1288" name="Check Box 264" hidden="1">
              <a:extLst>
                <a:ext uri="{63B3BB69-23CF-44E3-9099-C40C66FF867C}">
                  <a14:compatExt spid="_x0000_s12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Vomissement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49</xdr:row>
          <xdr:rowOff>323850</xdr:rowOff>
        </xdr:from>
        <xdr:to>
          <xdr:col>9</xdr:col>
          <xdr:colOff>1895475</xdr:colOff>
          <xdr:row>49</xdr:row>
          <xdr:rowOff>533400</xdr:rowOff>
        </xdr:to>
        <xdr:sp macro="" textlink="">
          <xdr:nvSpPr>
            <xdr:cNvPr id="1289" name="Check Box 265" hidden="1">
              <a:extLst>
                <a:ext uri="{63B3BB69-23CF-44E3-9099-C40C66FF867C}">
                  <a14:compatExt spid="_x0000_s12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Douleur abdominale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49</xdr:row>
          <xdr:rowOff>581025</xdr:rowOff>
        </xdr:from>
        <xdr:to>
          <xdr:col>9</xdr:col>
          <xdr:colOff>1638300</xdr:colOff>
          <xdr:row>49</xdr:row>
          <xdr:rowOff>790575</xdr:rowOff>
        </xdr:to>
        <xdr:sp macro="" textlink="">
          <xdr:nvSpPr>
            <xdr:cNvPr id="1290" name="Check Box 266" hidden="1">
              <a:extLst>
                <a:ext uri="{63B3BB69-23CF-44E3-9099-C40C66FF867C}">
                  <a14:compatExt spid="_x0000_s12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Nausée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50</xdr:row>
          <xdr:rowOff>66675</xdr:rowOff>
        </xdr:from>
        <xdr:to>
          <xdr:col>9</xdr:col>
          <xdr:colOff>742950</xdr:colOff>
          <xdr:row>50</xdr:row>
          <xdr:rowOff>257175</xdr:rowOff>
        </xdr:to>
        <xdr:sp macro="" textlink="">
          <xdr:nvSpPr>
            <xdr:cNvPr id="1291" name="Check Box 267" hidden="1">
              <a:extLst>
                <a:ext uri="{63B3BB69-23CF-44E3-9099-C40C66FF867C}">
                  <a14:compatExt spid="_x0000_s12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Céphalée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50</xdr:row>
          <xdr:rowOff>342900</xdr:rowOff>
        </xdr:from>
        <xdr:to>
          <xdr:col>9</xdr:col>
          <xdr:colOff>685800</xdr:colOff>
          <xdr:row>50</xdr:row>
          <xdr:rowOff>561975</xdr:rowOff>
        </xdr:to>
        <xdr:sp macro="" textlink="">
          <xdr:nvSpPr>
            <xdr:cNvPr id="1292" name="Check Box 268" hidden="1">
              <a:extLst>
                <a:ext uri="{63B3BB69-23CF-44E3-9099-C40C66FF867C}">
                  <a14:compatExt spid="_x0000_s12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Diarrhée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50</xdr:row>
          <xdr:rowOff>590550</xdr:rowOff>
        </xdr:from>
        <xdr:to>
          <xdr:col>9</xdr:col>
          <xdr:colOff>638175</xdr:colOff>
          <xdr:row>50</xdr:row>
          <xdr:rowOff>781050</xdr:rowOff>
        </xdr:to>
        <xdr:sp macro="" textlink="">
          <xdr:nvSpPr>
            <xdr:cNvPr id="1293" name="Check Box 269" hidden="1">
              <a:extLst>
                <a:ext uri="{63B3BB69-23CF-44E3-9099-C40C66FF867C}">
                  <a14:compatExt spid="_x0000_s12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Fièvre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50</xdr:row>
          <xdr:rowOff>57150</xdr:rowOff>
        </xdr:from>
        <xdr:to>
          <xdr:col>9</xdr:col>
          <xdr:colOff>1790700</xdr:colOff>
          <xdr:row>50</xdr:row>
          <xdr:rowOff>257175</xdr:rowOff>
        </xdr:to>
        <xdr:sp macro="" textlink="">
          <xdr:nvSpPr>
            <xdr:cNvPr id="1294" name="Check Box 270" hidden="1">
              <a:extLst>
                <a:ext uri="{63B3BB69-23CF-44E3-9099-C40C66FF867C}">
                  <a14:compatExt spid="_x0000_s12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Vomissement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50</xdr:row>
          <xdr:rowOff>323850</xdr:rowOff>
        </xdr:from>
        <xdr:to>
          <xdr:col>9</xdr:col>
          <xdr:colOff>1895475</xdr:colOff>
          <xdr:row>50</xdr:row>
          <xdr:rowOff>533400</xdr:rowOff>
        </xdr:to>
        <xdr:sp macro="" textlink="">
          <xdr:nvSpPr>
            <xdr:cNvPr id="1295" name="Check Box 271" hidden="1">
              <a:extLst>
                <a:ext uri="{63B3BB69-23CF-44E3-9099-C40C66FF867C}">
                  <a14:compatExt spid="_x0000_s12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Douleur abdominale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50</xdr:row>
          <xdr:rowOff>581025</xdr:rowOff>
        </xdr:from>
        <xdr:to>
          <xdr:col>9</xdr:col>
          <xdr:colOff>1638300</xdr:colOff>
          <xdr:row>50</xdr:row>
          <xdr:rowOff>790575</xdr:rowOff>
        </xdr:to>
        <xdr:sp macro="" textlink="">
          <xdr:nvSpPr>
            <xdr:cNvPr id="1296" name="Check Box 272" hidden="1">
              <a:extLst>
                <a:ext uri="{63B3BB69-23CF-44E3-9099-C40C66FF867C}">
                  <a14:compatExt spid="_x0000_s12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Nausée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51</xdr:row>
          <xdr:rowOff>66675</xdr:rowOff>
        </xdr:from>
        <xdr:to>
          <xdr:col>9</xdr:col>
          <xdr:colOff>742950</xdr:colOff>
          <xdr:row>51</xdr:row>
          <xdr:rowOff>257175</xdr:rowOff>
        </xdr:to>
        <xdr:sp macro="" textlink="">
          <xdr:nvSpPr>
            <xdr:cNvPr id="1297" name="Check Box 273" hidden="1">
              <a:extLst>
                <a:ext uri="{63B3BB69-23CF-44E3-9099-C40C66FF867C}">
                  <a14:compatExt spid="_x0000_s12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Céphalée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51</xdr:row>
          <xdr:rowOff>342900</xdr:rowOff>
        </xdr:from>
        <xdr:to>
          <xdr:col>9</xdr:col>
          <xdr:colOff>685800</xdr:colOff>
          <xdr:row>51</xdr:row>
          <xdr:rowOff>561975</xdr:rowOff>
        </xdr:to>
        <xdr:sp macro="" textlink="">
          <xdr:nvSpPr>
            <xdr:cNvPr id="1298" name="Check Box 274" hidden="1">
              <a:extLst>
                <a:ext uri="{63B3BB69-23CF-44E3-9099-C40C66FF867C}">
                  <a14:compatExt spid="_x0000_s12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Diarrhée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51</xdr:row>
          <xdr:rowOff>590550</xdr:rowOff>
        </xdr:from>
        <xdr:to>
          <xdr:col>9</xdr:col>
          <xdr:colOff>638175</xdr:colOff>
          <xdr:row>51</xdr:row>
          <xdr:rowOff>781050</xdr:rowOff>
        </xdr:to>
        <xdr:sp macro="" textlink="">
          <xdr:nvSpPr>
            <xdr:cNvPr id="1299" name="Check Box 275" hidden="1">
              <a:extLst>
                <a:ext uri="{63B3BB69-23CF-44E3-9099-C40C66FF867C}">
                  <a14:compatExt spid="_x0000_s12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Fièvre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51</xdr:row>
          <xdr:rowOff>57150</xdr:rowOff>
        </xdr:from>
        <xdr:to>
          <xdr:col>9</xdr:col>
          <xdr:colOff>1790700</xdr:colOff>
          <xdr:row>51</xdr:row>
          <xdr:rowOff>257175</xdr:rowOff>
        </xdr:to>
        <xdr:sp macro="" textlink="">
          <xdr:nvSpPr>
            <xdr:cNvPr id="1300" name="Check Box 276" hidden="1">
              <a:extLst>
                <a:ext uri="{63B3BB69-23CF-44E3-9099-C40C66FF867C}">
                  <a14:compatExt spid="_x0000_s1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Vomissement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51</xdr:row>
          <xdr:rowOff>323850</xdr:rowOff>
        </xdr:from>
        <xdr:to>
          <xdr:col>9</xdr:col>
          <xdr:colOff>1895475</xdr:colOff>
          <xdr:row>51</xdr:row>
          <xdr:rowOff>533400</xdr:rowOff>
        </xdr:to>
        <xdr:sp macro="" textlink="">
          <xdr:nvSpPr>
            <xdr:cNvPr id="1301" name="Check Box 277" hidden="1">
              <a:extLst>
                <a:ext uri="{63B3BB69-23CF-44E3-9099-C40C66FF867C}">
                  <a14:compatExt spid="_x0000_s13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Douleur abdominale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51</xdr:row>
          <xdr:rowOff>581025</xdr:rowOff>
        </xdr:from>
        <xdr:to>
          <xdr:col>9</xdr:col>
          <xdr:colOff>1638300</xdr:colOff>
          <xdr:row>51</xdr:row>
          <xdr:rowOff>790575</xdr:rowOff>
        </xdr:to>
        <xdr:sp macro="" textlink="">
          <xdr:nvSpPr>
            <xdr:cNvPr id="1302" name="Check Box 278" hidden="1">
              <a:extLst>
                <a:ext uri="{63B3BB69-23CF-44E3-9099-C40C66FF867C}">
                  <a14:compatExt spid="_x0000_s13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Nausée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52</xdr:row>
          <xdr:rowOff>66675</xdr:rowOff>
        </xdr:from>
        <xdr:to>
          <xdr:col>9</xdr:col>
          <xdr:colOff>742950</xdr:colOff>
          <xdr:row>52</xdr:row>
          <xdr:rowOff>257175</xdr:rowOff>
        </xdr:to>
        <xdr:sp macro="" textlink="">
          <xdr:nvSpPr>
            <xdr:cNvPr id="1303" name="Check Box 279" hidden="1">
              <a:extLst>
                <a:ext uri="{63B3BB69-23CF-44E3-9099-C40C66FF867C}">
                  <a14:compatExt spid="_x0000_s1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Céphalée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52</xdr:row>
          <xdr:rowOff>342900</xdr:rowOff>
        </xdr:from>
        <xdr:to>
          <xdr:col>9</xdr:col>
          <xdr:colOff>685800</xdr:colOff>
          <xdr:row>52</xdr:row>
          <xdr:rowOff>561975</xdr:rowOff>
        </xdr:to>
        <xdr:sp macro="" textlink="">
          <xdr:nvSpPr>
            <xdr:cNvPr id="1304" name="Check Box 280" hidden="1">
              <a:extLst>
                <a:ext uri="{63B3BB69-23CF-44E3-9099-C40C66FF867C}">
                  <a14:compatExt spid="_x0000_s13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Diarrhée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52</xdr:row>
          <xdr:rowOff>590550</xdr:rowOff>
        </xdr:from>
        <xdr:to>
          <xdr:col>9</xdr:col>
          <xdr:colOff>638175</xdr:colOff>
          <xdr:row>52</xdr:row>
          <xdr:rowOff>781050</xdr:rowOff>
        </xdr:to>
        <xdr:sp macro="" textlink="">
          <xdr:nvSpPr>
            <xdr:cNvPr id="1305" name="Check Box 281" hidden="1">
              <a:extLst>
                <a:ext uri="{63B3BB69-23CF-44E3-9099-C40C66FF867C}">
                  <a14:compatExt spid="_x0000_s13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Fièvre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52</xdr:row>
          <xdr:rowOff>57150</xdr:rowOff>
        </xdr:from>
        <xdr:to>
          <xdr:col>9</xdr:col>
          <xdr:colOff>1790700</xdr:colOff>
          <xdr:row>52</xdr:row>
          <xdr:rowOff>257175</xdr:rowOff>
        </xdr:to>
        <xdr:sp macro="" textlink="">
          <xdr:nvSpPr>
            <xdr:cNvPr id="1306" name="Check Box 282" hidden="1">
              <a:extLst>
                <a:ext uri="{63B3BB69-23CF-44E3-9099-C40C66FF867C}">
                  <a14:compatExt spid="_x0000_s13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Vomissement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52</xdr:row>
          <xdr:rowOff>323850</xdr:rowOff>
        </xdr:from>
        <xdr:to>
          <xdr:col>9</xdr:col>
          <xdr:colOff>1895475</xdr:colOff>
          <xdr:row>52</xdr:row>
          <xdr:rowOff>533400</xdr:rowOff>
        </xdr:to>
        <xdr:sp macro="" textlink="">
          <xdr:nvSpPr>
            <xdr:cNvPr id="1307" name="Check Box 283" hidden="1">
              <a:extLst>
                <a:ext uri="{63B3BB69-23CF-44E3-9099-C40C66FF867C}">
                  <a14:compatExt spid="_x0000_s13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Douleur abdominale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52</xdr:row>
          <xdr:rowOff>581025</xdr:rowOff>
        </xdr:from>
        <xdr:to>
          <xdr:col>9</xdr:col>
          <xdr:colOff>1638300</xdr:colOff>
          <xdr:row>52</xdr:row>
          <xdr:rowOff>790575</xdr:rowOff>
        </xdr:to>
        <xdr:sp macro="" textlink="">
          <xdr:nvSpPr>
            <xdr:cNvPr id="1308" name="Check Box 284" hidden="1">
              <a:extLst>
                <a:ext uri="{63B3BB69-23CF-44E3-9099-C40C66FF867C}">
                  <a14:compatExt spid="_x0000_s13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Nausée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53</xdr:row>
          <xdr:rowOff>66675</xdr:rowOff>
        </xdr:from>
        <xdr:to>
          <xdr:col>9</xdr:col>
          <xdr:colOff>742950</xdr:colOff>
          <xdr:row>53</xdr:row>
          <xdr:rowOff>257175</xdr:rowOff>
        </xdr:to>
        <xdr:sp macro="" textlink="">
          <xdr:nvSpPr>
            <xdr:cNvPr id="1309" name="Check Box 285" hidden="1">
              <a:extLst>
                <a:ext uri="{63B3BB69-23CF-44E3-9099-C40C66FF867C}">
                  <a14:compatExt spid="_x0000_s13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Céphalée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53</xdr:row>
          <xdr:rowOff>342900</xdr:rowOff>
        </xdr:from>
        <xdr:to>
          <xdr:col>9</xdr:col>
          <xdr:colOff>685800</xdr:colOff>
          <xdr:row>53</xdr:row>
          <xdr:rowOff>561975</xdr:rowOff>
        </xdr:to>
        <xdr:sp macro="" textlink="">
          <xdr:nvSpPr>
            <xdr:cNvPr id="1310" name="Check Box 286" hidden="1">
              <a:extLst>
                <a:ext uri="{63B3BB69-23CF-44E3-9099-C40C66FF867C}">
                  <a14:compatExt spid="_x0000_s13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Diarrhée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53</xdr:row>
          <xdr:rowOff>590550</xdr:rowOff>
        </xdr:from>
        <xdr:to>
          <xdr:col>9</xdr:col>
          <xdr:colOff>638175</xdr:colOff>
          <xdr:row>53</xdr:row>
          <xdr:rowOff>781050</xdr:rowOff>
        </xdr:to>
        <xdr:sp macro="" textlink="">
          <xdr:nvSpPr>
            <xdr:cNvPr id="1311" name="Check Box 287" hidden="1">
              <a:extLst>
                <a:ext uri="{63B3BB69-23CF-44E3-9099-C40C66FF867C}">
                  <a14:compatExt spid="_x0000_s13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Fièvre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53</xdr:row>
          <xdr:rowOff>57150</xdr:rowOff>
        </xdr:from>
        <xdr:to>
          <xdr:col>9</xdr:col>
          <xdr:colOff>1790700</xdr:colOff>
          <xdr:row>53</xdr:row>
          <xdr:rowOff>257175</xdr:rowOff>
        </xdr:to>
        <xdr:sp macro="" textlink="">
          <xdr:nvSpPr>
            <xdr:cNvPr id="1312" name="Check Box 288" hidden="1">
              <a:extLst>
                <a:ext uri="{63B3BB69-23CF-44E3-9099-C40C66FF867C}">
                  <a14:compatExt spid="_x0000_s13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Vomissement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53</xdr:row>
          <xdr:rowOff>323850</xdr:rowOff>
        </xdr:from>
        <xdr:to>
          <xdr:col>9</xdr:col>
          <xdr:colOff>1895475</xdr:colOff>
          <xdr:row>53</xdr:row>
          <xdr:rowOff>533400</xdr:rowOff>
        </xdr:to>
        <xdr:sp macro="" textlink="">
          <xdr:nvSpPr>
            <xdr:cNvPr id="1313" name="Check Box 289" hidden="1">
              <a:extLst>
                <a:ext uri="{63B3BB69-23CF-44E3-9099-C40C66FF867C}">
                  <a14:compatExt spid="_x0000_s13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Douleur abdominale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53</xdr:row>
          <xdr:rowOff>581025</xdr:rowOff>
        </xdr:from>
        <xdr:to>
          <xdr:col>9</xdr:col>
          <xdr:colOff>1638300</xdr:colOff>
          <xdr:row>53</xdr:row>
          <xdr:rowOff>790575</xdr:rowOff>
        </xdr:to>
        <xdr:sp macro="" textlink="">
          <xdr:nvSpPr>
            <xdr:cNvPr id="1314" name="Check Box 290" hidden="1">
              <a:extLst>
                <a:ext uri="{63B3BB69-23CF-44E3-9099-C40C66FF867C}">
                  <a14:compatExt spid="_x0000_s13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Nausée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54</xdr:row>
          <xdr:rowOff>66675</xdr:rowOff>
        </xdr:from>
        <xdr:to>
          <xdr:col>9</xdr:col>
          <xdr:colOff>742950</xdr:colOff>
          <xdr:row>54</xdr:row>
          <xdr:rowOff>257175</xdr:rowOff>
        </xdr:to>
        <xdr:sp macro="" textlink="">
          <xdr:nvSpPr>
            <xdr:cNvPr id="1315" name="Check Box 291" hidden="1">
              <a:extLst>
                <a:ext uri="{63B3BB69-23CF-44E3-9099-C40C66FF867C}">
                  <a14:compatExt spid="_x0000_s13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Céphalée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54</xdr:row>
          <xdr:rowOff>342900</xdr:rowOff>
        </xdr:from>
        <xdr:to>
          <xdr:col>9</xdr:col>
          <xdr:colOff>685800</xdr:colOff>
          <xdr:row>54</xdr:row>
          <xdr:rowOff>561975</xdr:rowOff>
        </xdr:to>
        <xdr:sp macro="" textlink="">
          <xdr:nvSpPr>
            <xdr:cNvPr id="1316" name="Check Box 292" hidden="1">
              <a:extLst>
                <a:ext uri="{63B3BB69-23CF-44E3-9099-C40C66FF867C}">
                  <a14:compatExt spid="_x0000_s13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Diarrhée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54</xdr:row>
          <xdr:rowOff>590550</xdr:rowOff>
        </xdr:from>
        <xdr:to>
          <xdr:col>9</xdr:col>
          <xdr:colOff>638175</xdr:colOff>
          <xdr:row>54</xdr:row>
          <xdr:rowOff>781050</xdr:rowOff>
        </xdr:to>
        <xdr:sp macro="" textlink="">
          <xdr:nvSpPr>
            <xdr:cNvPr id="1317" name="Check Box 293" hidden="1">
              <a:extLst>
                <a:ext uri="{63B3BB69-23CF-44E3-9099-C40C66FF867C}">
                  <a14:compatExt spid="_x0000_s13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Fièvre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54</xdr:row>
          <xdr:rowOff>57150</xdr:rowOff>
        </xdr:from>
        <xdr:to>
          <xdr:col>9</xdr:col>
          <xdr:colOff>1790700</xdr:colOff>
          <xdr:row>54</xdr:row>
          <xdr:rowOff>257175</xdr:rowOff>
        </xdr:to>
        <xdr:sp macro="" textlink="">
          <xdr:nvSpPr>
            <xdr:cNvPr id="1318" name="Check Box 294" hidden="1">
              <a:extLst>
                <a:ext uri="{63B3BB69-23CF-44E3-9099-C40C66FF867C}">
                  <a14:compatExt spid="_x0000_s13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Vomissement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54</xdr:row>
          <xdr:rowOff>323850</xdr:rowOff>
        </xdr:from>
        <xdr:to>
          <xdr:col>9</xdr:col>
          <xdr:colOff>1895475</xdr:colOff>
          <xdr:row>54</xdr:row>
          <xdr:rowOff>533400</xdr:rowOff>
        </xdr:to>
        <xdr:sp macro="" textlink="">
          <xdr:nvSpPr>
            <xdr:cNvPr id="1319" name="Check Box 295" hidden="1">
              <a:extLst>
                <a:ext uri="{63B3BB69-23CF-44E3-9099-C40C66FF867C}">
                  <a14:compatExt spid="_x0000_s13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Douleur abdominale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54</xdr:row>
          <xdr:rowOff>581025</xdr:rowOff>
        </xdr:from>
        <xdr:to>
          <xdr:col>9</xdr:col>
          <xdr:colOff>1638300</xdr:colOff>
          <xdr:row>54</xdr:row>
          <xdr:rowOff>790575</xdr:rowOff>
        </xdr:to>
        <xdr:sp macro="" textlink="">
          <xdr:nvSpPr>
            <xdr:cNvPr id="1320" name="Check Box 296" hidden="1">
              <a:extLst>
                <a:ext uri="{63B3BB69-23CF-44E3-9099-C40C66FF867C}">
                  <a14:compatExt spid="_x0000_s13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Nausée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55</xdr:row>
          <xdr:rowOff>66675</xdr:rowOff>
        </xdr:from>
        <xdr:to>
          <xdr:col>9</xdr:col>
          <xdr:colOff>742950</xdr:colOff>
          <xdr:row>55</xdr:row>
          <xdr:rowOff>257175</xdr:rowOff>
        </xdr:to>
        <xdr:sp macro="" textlink="">
          <xdr:nvSpPr>
            <xdr:cNvPr id="1321" name="Check Box 297" hidden="1">
              <a:extLst>
                <a:ext uri="{63B3BB69-23CF-44E3-9099-C40C66FF867C}">
                  <a14:compatExt spid="_x0000_s13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Céphalée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55</xdr:row>
          <xdr:rowOff>342900</xdr:rowOff>
        </xdr:from>
        <xdr:to>
          <xdr:col>9</xdr:col>
          <xdr:colOff>685800</xdr:colOff>
          <xdr:row>55</xdr:row>
          <xdr:rowOff>561975</xdr:rowOff>
        </xdr:to>
        <xdr:sp macro="" textlink="">
          <xdr:nvSpPr>
            <xdr:cNvPr id="1322" name="Check Box 298" hidden="1">
              <a:extLst>
                <a:ext uri="{63B3BB69-23CF-44E3-9099-C40C66FF867C}">
                  <a14:compatExt spid="_x0000_s13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Diarrhée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55</xdr:row>
          <xdr:rowOff>590550</xdr:rowOff>
        </xdr:from>
        <xdr:to>
          <xdr:col>9</xdr:col>
          <xdr:colOff>638175</xdr:colOff>
          <xdr:row>55</xdr:row>
          <xdr:rowOff>781050</xdr:rowOff>
        </xdr:to>
        <xdr:sp macro="" textlink="">
          <xdr:nvSpPr>
            <xdr:cNvPr id="1323" name="Check Box 299" hidden="1">
              <a:extLst>
                <a:ext uri="{63B3BB69-23CF-44E3-9099-C40C66FF867C}">
                  <a14:compatExt spid="_x0000_s13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Fièvre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55</xdr:row>
          <xdr:rowOff>57150</xdr:rowOff>
        </xdr:from>
        <xdr:to>
          <xdr:col>9</xdr:col>
          <xdr:colOff>1790700</xdr:colOff>
          <xdr:row>55</xdr:row>
          <xdr:rowOff>257175</xdr:rowOff>
        </xdr:to>
        <xdr:sp macro="" textlink="">
          <xdr:nvSpPr>
            <xdr:cNvPr id="1324" name="Check Box 300" hidden="1">
              <a:extLst>
                <a:ext uri="{63B3BB69-23CF-44E3-9099-C40C66FF867C}">
                  <a14:compatExt spid="_x0000_s13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Vomissement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55</xdr:row>
          <xdr:rowOff>323850</xdr:rowOff>
        </xdr:from>
        <xdr:to>
          <xdr:col>9</xdr:col>
          <xdr:colOff>1895475</xdr:colOff>
          <xdr:row>55</xdr:row>
          <xdr:rowOff>533400</xdr:rowOff>
        </xdr:to>
        <xdr:sp macro="" textlink="">
          <xdr:nvSpPr>
            <xdr:cNvPr id="1325" name="Check Box 301" hidden="1">
              <a:extLst>
                <a:ext uri="{63B3BB69-23CF-44E3-9099-C40C66FF867C}">
                  <a14:compatExt spid="_x0000_s13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Douleur abdominale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55</xdr:row>
          <xdr:rowOff>581025</xdr:rowOff>
        </xdr:from>
        <xdr:to>
          <xdr:col>9</xdr:col>
          <xdr:colOff>1638300</xdr:colOff>
          <xdr:row>55</xdr:row>
          <xdr:rowOff>790575</xdr:rowOff>
        </xdr:to>
        <xdr:sp macro="" textlink="">
          <xdr:nvSpPr>
            <xdr:cNvPr id="1326" name="Check Box 302" hidden="1">
              <a:extLst>
                <a:ext uri="{63B3BB69-23CF-44E3-9099-C40C66FF867C}">
                  <a14:compatExt spid="_x0000_s13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Nausée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56</xdr:row>
          <xdr:rowOff>66675</xdr:rowOff>
        </xdr:from>
        <xdr:to>
          <xdr:col>9</xdr:col>
          <xdr:colOff>742950</xdr:colOff>
          <xdr:row>56</xdr:row>
          <xdr:rowOff>257175</xdr:rowOff>
        </xdr:to>
        <xdr:sp macro="" textlink="">
          <xdr:nvSpPr>
            <xdr:cNvPr id="1327" name="Check Box 303" hidden="1">
              <a:extLst>
                <a:ext uri="{63B3BB69-23CF-44E3-9099-C40C66FF867C}">
                  <a14:compatExt spid="_x0000_s13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Céphalée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56</xdr:row>
          <xdr:rowOff>342900</xdr:rowOff>
        </xdr:from>
        <xdr:to>
          <xdr:col>9</xdr:col>
          <xdr:colOff>685800</xdr:colOff>
          <xdr:row>56</xdr:row>
          <xdr:rowOff>561975</xdr:rowOff>
        </xdr:to>
        <xdr:sp macro="" textlink="">
          <xdr:nvSpPr>
            <xdr:cNvPr id="1328" name="Check Box 304" hidden="1">
              <a:extLst>
                <a:ext uri="{63B3BB69-23CF-44E3-9099-C40C66FF867C}">
                  <a14:compatExt spid="_x0000_s13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Diarrhée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56</xdr:row>
          <xdr:rowOff>590550</xdr:rowOff>
        </xdr:from>
        <xdr:to>
          <xdr:col>9</xdr:col>
          <xdr:colOff>638175</xdr:colOff>
          <xdr:row>56</xdr:row>
          <xdr:rowOff>781050</xdr:rowOff>
        </xdr:to>
        <xdr:sp macro="" textlink="">
          <xdr:nvSpPr>
            <xdr:cNvPr id="1329" name="Check Box 305" hidden="1">
              <a:extLst>
                <a:ext uri="{63B3BB69-23CF-44E3-9099-C40C66FF867C}">
                  <a14:compatExt spid="_x0000_s13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Fièvre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56</xdr:row>
          <xdr:rowOff>57150</xdr:rowOff>
        </xdr:from>
        <xdr:to>
          <xdr:col>9</xdr:col>
          <xdr:colOff>1790700</xdr:colOff>
          <xdr:row>56</xdr:row>
          <xdr:rowOff>257175</xdr:rowOff>
        </xdr:to>
        <xdr:sp macro="" textlink="">
          <xdr:nvSpPr>
            <xdr:cNvPr id="1330" name="Check Box 306" hidden="1">
              <a:extLst>
                <a:ext uri="{63B3BB69-23CF-44E3-9099-C40C66FF867C}">
                  <a14:compatExt spid="_x0000_s13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Vomissement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56</xdr:row>
          <xdr:rowOff>323850</xdr:rowOff>
        </xdr:from>
        <xdr:to>
          <xdr:col>9</xdr:col>
          <xdr:colOff>1895475</xdr:colOff>
          <xdr:row>56</xdr:row>
          <xdr:rowOff>533400</xdr:rowOff>
        </xdr:to>
        <xdr:sp macro="" textlink="">
          <xdr:nvSpPr>
            <xdr:cNvPr id="1331" name="Check Box 307" hidden="1">
              <a:extLst>
                <a:ext uri="{63B3BB69-23CF-44E3-9099-C40C66FF867C}">
                  <a14:compatExt spid="_x0000_s13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Douleur abdominale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56</xdr:row>
          <xdr:rowOff>581025</xdr:rowOff>
        </xdr:from>
        <xdr:to>
          <xdr:col>9</xdr:col>
          <xdr:colOff>1638300</xdr:colOff>
          <xdr:row>56</xdr:row>
          <xdr:rowOff>790575</xdr:rowOff>
        </xdr:to>
        <xdr:sp macro="" textlink="">
          <xdr:nvSpPr>
            <xdr:cNvPr id="1332" name="Check Box 308" hidden="1">
              <a:extLst>
                <a:ext uri="{63B3BB69-23CF-44E3-9099-C40C66FF867C}">
                  <a14:compatExt spid="_x0000_s13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Nausée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57</xdr:row>
          <xdr:rowOff>66675</xdr:rowOff>
        </xdr:from>
        <xdr:to>
          <xdr:col>9</xdr:col>
          <xdr:colOff>742950</xdr:colOff>
          <xdr:row>57</xdr:row>
          <xdr:rowOff>257175</xdr:rowOff>
        </xdr:to>
        <xdr:sp macro="" textlink="">
          <xdr:nvSpPr>
            <xdr:cNvPr id="1333" name="Check Box 309" hidden="1">
              <a:extLst>
                <a:ext uri="{63B3BB69-23CF-44E3-9099-C40C66FF867C}">
                  <a14:compatExt spid="_x0000_s13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Céphalée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57</xdr:row>
          <xdr:rowOff>342900</xdr:rowOff>
        </xdr:from>
        <xdr:to>
          <xdr:col>9</xdr:col>
          <xdr:colOff>685800</xdr:colOff>
          <xdr:row>57</xdr:row>
          <xdr:rowOff>561975</xdr:rowOff>
        </xdr:to>
        <xdr:sp macro="" textlink="">
          <xdr:nvSpPr>
            <xdr:cNvPr id="1334" name="Check Box 310" hidden="1">
              <a:extLst>
                <a:ext uri="{63B3BB69-23CF-44E3-9099-C40C66FF867C}">
                  <a14:compatExt spid="_x0000_s13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Diarrhée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57</xdr:row>
          <xdr:rowOff>590550</xdr:rowOff>
        </xdr:from>
        <xdr:to>
          <xdr:col>9</xdr:col>
          <xdr:colOff>638175</xdr:colOff>
          <xdr:row>57</xdr:row>
          <xdr:rowOff>781050</xdr:rowOff>
        </xdr:to>
        <xdr:sp macro="" textlink="">
          <xdr:nvSpPr>
            <xdr:cNvPr id="1335" name="Check Box 311" hidden="1">
              <a:extLst>
                <a:ext uri="{63B3BB69-23CF-44E3-9099-C40C66FF867C}">
                  <a14:compatExt spid="_x0000_s13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Fièvre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57</xdr:row>
          <xdr:rowOff>57150</xdr:rowOff>
        </xdr:from>
        <xdr:to>
          <xdr:col>9</xdr:col>
          <xdr:colOff>1790700</xdr:colOff>
          <xdr:row>57</xdr:row>
          <xdr:rowOff>257175</xdr:rowOff>
        </xdr:to>
        <xdr:sp macro="" textlink="">
          <xdr:nvSpPr>
            <xdr:cNvPr id="1336" name="Check Box 312" hidden="1">
              <a:extLst>
                <a:ext uri="{63B3BB69-23CF-44E3-9099-C40C66FF867C}">
                  <a14:compatExt spid="_x0000_s13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Vomissement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57</xdr:row>
          <xdr:rowOff>323850</xdr:rowOff>
        </xdr:from>
        <xdr:to>
          <xdr:col>9</xdr:col>
          <xdr:colOff>1895475</xdr:colOff>
          <xdr:row>57</xdr:row>
          <xdr:rowOff>533400</xdr:rowOff>
        </xdr:to>
        <xdr:sp macro="" textlink="">
          <xdr:nvSpPr>
            <xdr:cNvPr id="1337" name="Check Box 313" hidden="1">
              <a:extLst>
                <a:ext uri="{63B3BB69-23CF-44E3-9099-C40C66FF867C}">
                  <a14:compatExt spid="_x0000_s13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Douleur abdominale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57</xdr:row>
          <xdr:rowOff>581025</xdr:rowOff>
        </xdr:from>
        <xdr:to>
          <xdr:col>9</xdr:col>
          <xdr:colOff>1638300</xdr:colOff>
          <xdr:row>57</xdr:row>
          <xdr:rowOff>790575</xdr:rowOff>
        </xdr:to>
        <xdr:sp macro="" textlink="">
          <xdr:nvSpPr>
            <xdr:cNvPr id="1338" name="Check Box 314" hidden="1">
              <a:extLst>
                <a:ext uri="{63B3BB69-23CF-44E3-9099-C40C66FF867C}">
                  <a14:compatExt spid="_x0000_s13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Nausée</a:t>
              </a:r>
            </a:p>
          </xdr:txBody>
        </xdr:sp>
        <xdr:clientData/>
      </xdr:twoCellAnchor>
    </mc:Choice>
    <mc:Fallback/>
  </mc:AlternateContent>
</xdr:wsDr>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VIEUX%20-%20NE%20MODIFIE%20PAS%20-%20Suivi_D&#233;pistage%20MV_CISSSMC.xlsm"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Excel Services" refreshedDate="44250.484201504631" createdVersion="5" refreshedVersion="6" minRefreshableVersion="3" recordCount="316">
  <cacheSource type="worksheet">
    <worksheetSource name="Tableau1" r:id="rId2"/>
  </cacheSource>
  <cacheFields count="90">
    <cacheField name="Milieu de vie" numFmtId="0">
      <sharedItems containsBlank="1" count="9">
        <s v="CHARTWELL OASIS ST-JEAN"/>
        <m/>
        <s v="AU SOLEIL D'ANTAN" u="1"/>
        <s v="RÉSIDENCE CALÉO" u="1"/>
        <s v="BORDELEAU, GISÈLE" u="1"/>
        <s v="RÉSIDENCE DU MARQUIS DE TRACY (SEC TRACY I)" u="1"/>
        <s v="9146-5658 QUÉBEC INC. - RI CAROLE ROCHELEAU" u="1"/>
        <s v="CHARTWELL STE-MARTHE RÉSIDENCE POUR RETRAITÉS" u="1"/>
        <s v="RÉSIDENCE SAMUEL-DE-CHAMPLAIN S.E.N.C." u="1"/>
      </sharedItems>
    </cacheField>
    <cacheField name="Nom" numFmtId="0">
      <sharedItems containsBlank="1"/>
    </cacheField>
    <cacheField name="Prénom" numFmtId="0">
      <sharedItems containsBlank="1"/>
    </cacheField>
    <cacheField name="DDN_x000a_(aaaa-mm-jj)" numFmtId="164">
      <sharedItems containsDate="1" containsBlank="1" containsMixedTypes="1" minDate="1921-07-19T00:00:00" maxDate="1957-07-22T00:00:00"/>
    </cacheField>
    <cacheField name="NAM" numFmtId="0">
      <sharedItems containsBlank="1"/>
    </cacheField>
    <cacheField name="Résident / TdS _x000a_/TdS hors région" numFmtId="14">
      <sharedItems containsBlank="1" count="5">
        <s v="Résident"/>
        <m/>
        <s v="TdS hors région" u="1"/>
        <s v="TdS" u="1"/>
        <s v="Résident relocalisé" u="1"/>
      </sharedItems>
    </cacheField>
    <cacheField name="Unité" numFmtId="0">
      <sharedItems containsBlank="1"/>
    </cacheField>
    <cacheField name="No de chambre" numFmtId="0">
      <sharedItems containsBlank="1" containsMixedTypes="1" containsNumber="1" containsInteger="1" minValue="101" maxValue="1143"/>
    </cacheField>
    <cacheField name="Sexe_x000a_F/H" numFmtId="0">
      <sharedItems containsBlank="1"/>
    </cacheField>
    <cacheField name="Date du dernier dépistage" numFmtId="164">
      <sharedItems containsDate="1" containsMixedTypes="1" minDate="2021-02-10T00:00:00" maxDate="2021-02-23T00:00:00"/>
    </cacheField>
    <cacheField name="Résultat du dernier dépistage" numFmtId="14">
      <sharedItems/>
    </cacheField>
    <cacheField name="Statut du cas_x000a_(champ calculé)" numFmtId="0">
      <sharedItems count="6">
        <s v="Négatif"/>
        <s v="Positif"/>
        <s v="À venir"/>
        <s v="Rétabli" u="1"/>
        <s v="Faible +" u="1"/>
        <s v="Décès" u="1"/>
      </sharedItems>
    </cacheField>
    <cacheField name="Type de travailleur" numFmtId="0">
      <sharedItems containsNonDate="0" containsString="0" containsBlank="1"/>
    </cacheField>
    <cacheField name="Unité de travail 1" numFmtId="0">
      <sharedItems containsNonDate="0" containsString="0" containsBlank="1"/>
    </cacheField>
    <cacheField name="Date dernière présence Unité de travail 1_x000a_AAAA-MM-JJ" numFmtId="164">
      <sharedItems containsNonDate="0" containsString="0" containsBlank="1"/>
    </cacheField>
    <cacheField name="Unité de travail 2" numFmtId="0">
      <sharedItems containsNonDate="0" containsString="0" containsBlank="1"/>
    </cacheField>
    <cacheField name="Date dernière présence Unité de travail 2_x000a_AAAA-MM-JJ" numFmtId="164">
      <sharedItems containsNonDate="0" containsString="0" containsBlank="1"/>
    </cacheField>
    <cacheField name="Unité de travail 3" numFmtId="0">
      <sharedItems containsNonDate="0" containsString="0" containsBlank="1"/>
    </cacheField>
    <cacheField name="Date dernière présence Unité de travail 3_x000a_AAAA-MM-JJ" numFmtId="164">
      <sharedItems containsNonDate="0" containsString="0" containsBlank="1"/>
    </cacheField>
    <cacheField name="Unité de travail 4" numFmtId="0">
      <sharedItems containsNonDate="0" containsString="0" containsBlank="1"/>
    </cacheField>
    <cacheField name="Date dernière présence Unité de travail 4_x000a_AAAA-MM-JJ" numFmtId="164">
      <sharedItems containsNonDate="0" containsString="0" containsBlank="1"/>
    </cacheField>
    <cacheField name="Téléphone résident/TS ou mandataire" numFmtId="0">
      <sharedItems containsNonDate="0" containsString="0" containsBlank="1"/>
    </cacheField>
    <cacheField name="Nom mandataire" numFmtId="0">
      <sharedItems containsNonDate="0" containsString="0" containsBlank="1"/>
    </cacheField>
    <cacheField name="Sx_x000a_(O/N)" numFmtId="0">
      <sharedItems containsBlank="1"/>
    </cacheField>
    <cacheField name="Début Sx_x000a_(vide si Ø)_x000a_aaaa-mm-jj" numFmtId="164">
      <sharedItems containsNonDate="0" containsString="0" containsBlank="1"/>
    </cacheField>
    <cacheField name="Lieu acquisition des sx" numFmtId="14">
      <sharedItems containsNonDate="0" containsString="0" containsBlank="1"/>
    </cacheField>
    <cacheField name="CPAP ou BPAP_x000a_(Oui/non)" numFmtId="14">
      <sharedItems containsNonDate="0" containsString="0" containsBlank="1"/>
    </cacheField>
    <cacheField name="Immunosupprimé_x000a_Oui/non" numFmtId="0">
      <sharedItems containsNonDate="0" containsString="0" containsBlank="1"/>
    </cacheField>
    <cacheField name="Vaccination_x000a_Oui/non" numFmtId="0">
      <sharedItems containsNonDate="0" containsString="0" containsBlank="1"/>
    </cacheField>
    <cacheField name="Date dose1_x000a_aaaa-mm-jj" numFmtId="164">
      <sharedItems containsNonDate="0" containsString="0" containsBlank="1"/>
    </cacheField>
    <cacheField name="Date dose2_x000a_aaaa-mm-jj" numFmtId="164">
      <sharedItems containsNonDate="0" containsString="0" containsBlank="1"/>
    </cacheField>
    <cacheField name="Date 1_x000a_aaaa-mm-jj" numFmtId="164">
      <sharedItems containsDate="1" containsBlank="1" containsMixedTypes="1" minDate="2021-02-10T00:00:00" maxDate="2021-02-23T00:00:00"/>
    </cacheField>
    <cacheField name="Résultat 1" numFmtId="0">
      <sharedItems containsBlank="1"/>
    </cacheField>
    <cacheField name="Date 2_x000a_aaaa-mm-jj" numFmtId="164">
      <sharedItems containsDate="1" containsBlank="1" containsMixedTypes="1" minDate="2021-02-17T00:00:00" maxDate="2021-02-19T00:00:00"/>
    </cacheField>
    <cacheField name="Résultat 2_x000a_" numFmtId="0">
      <sharedItems containsBlank="1"/>
    </cacheField>
    <cacheField name="Date 3_x000a_aaaa-mm-jj" numFmtId="164">
      <sharedItems containsNonDate="0" containsDate="1" containsString="0" containsBlank="1" minDate="2021-02-21T00:00:00" maxDate="2021-02-22T00:00:00"/>
    </cacheField>
    <cacheField name="Résultat 3_x000a_" numFmtId="0">
      <sharedItems containsBlank="1"/>
    </cacheField>
    <cacheField name="Date 4_x000a_aaaa-mm-jj" numFmtId="164">
      <sharedItems containsNonDate="0" containsString="0" containsBlank="1"/>
    </cacheField>
    <cacheField name="Résultat 4" numFmtId="0">
      <sharedItems containsNonDate="0" containsString="0" containsBlank="1"/>
    </cacheField>
    <cacheField name="Date 5_x000a_aaaa-mm-jj" numFmtId="164">
      <sharedItems containsNonDate="0" containsString="0" containsBlank="1"/>
    </cacheField>
    <cacheField name="Résultat 5" numFmtId="0">
      <sharedItems containsNonDate="0" containsString="0" containsBlank="1"/>
    </cacheField>
    <cacheField name="Date 6_x000a_aaaa-mm-jj" numFmtId="164">
      <sharedItems containsNonDate="0" containsString="0" containsBlank="1"/>
    </cacheField>
    <cacheField name="Résultat 6" numFmtId="0">
      <sharedItems containsNonDate="0" containsString="0" containsBlank="1"/>
    </cacheField>
    <cacheField name="Date 7_x000a_aaaa-mm-jj" numFmtId="164">
      <sharedItems containsNonDate="0" containsString="0" containsBlank="1"/>
    </cacheField>
    <cacheField name="Résultat 7" numFmtId="0">
      <sharedItems containsNonDate="0" containsString="0" containsBlank="1"/>
    </cacheField>
    <cacheField name="Date 8_x000a_aaaa-mm-jj" numFmtId="164">
      <sharedItems containsNonDate="0" containsString="0" containsBlank="1"/>
    </cacheField>
    <cacheField name="Résultat 8" numFmtId="0">
      <sharedItems containsNonDate="0" containsString="0" containsBlank="1"/>
    </cacheField>
    <cacheField name="Date 9_x000a_aaaa-mm-jj" numFmtId="164">
      <sharedItems containsNonDate="0" containsString="0" containsBlank="1"/>
    </cacheField>
    <cacheField name="Résultat 9" numFmtId="0">
      <sharedItems containsNonDate="0" containsString="0" containsBlank="1"/>
    </cacheField>
    <cacheField name="Date 10_x000a_aaaa-mm-jj" numFmtId="164">
      <sharedItems containsNonDate="0" containsString="0" containsBlank="1"/>
    </cacheField>
    <cacheField name="Résultat 10" numFmtId="0">
      <sharedItems containsNonDate="0" containsString="0" containsBlank="1"/>
    </cacheField>
    <cacheField name="Date 11_x000a_aaaa-mm-jj" numFmtId="164">
      <sharedItems containsNonDate="0" containsString="0" containsBlank="1"/>
    </cacheField>
    <cacheField name="Résultat 11" numFmtId="0">
      <sharedItems containsNonDate="0" containsString="0" containsBlank="1"/>
    </cacheField>
    <cacheField name="Date 12_x000a_aaaa-mm-jj" numFmtId="164">
      <sharedItems containsNonDate="0" containsString="0" containsBlank="1"/>
    </cacheField>
    <cacheField name="Résultat 12" numFmtId="0">
      <sharedItems containsNonDate="0" containsString="0" containsBlank="1"/>
    </cacheField>
    <cacheField name="Date 13_x000a_aaaa-mm-jj" numFmtId="164">
      <sharedItems containsNonDate="0" containsString="0" containsBlank="1"/>
    </cacheField>
    <cacheField name="Résultat 13" numFmtId="0">
      <sharedItems containsNonDate="0" containsString="0" containsBlank="1"/>
    </cacheField>
    <cacheField name="Date 14_x000a_aaaa-mm-jj" numFmtId="164">
      <sharedItems containsNonDate="0" containsString="0" containsBlank="1"/>
    </cacheField>
    <cacheField name="Résultat 14" numFmtId="0">
      <sharedItems containsNonDate="0" containsString="0" containsBlank="1"/>
    </cacheField>
    <cacheField name="Positif : Date avisé par SAPA_x000a_aaaa-mm-jj" numFmtId="0">
      <sharedItems containsNonDate="0" containsString="0" containsBlank="1"/>
    </cacheField>
    <cacheField name="Récidive_x000a_Oui/Non" numFmtId="0">
      <sharedItems containsNonDate="0" containsString="0" containsBlank="1"/>
    </cacheField>
    <cacheField name="Type de milieu d'acquisition_x000a_(menu déroulant)" numFmtId="0">
      <sharedItems containsNonDate="0" containsString="0" containsBlank="1"/>
    </cacheField>
    <cacheField name="Nom du milieu d'acquisition" numFmtId="0">
      <sharedItems containsNonDate="0" containsString="0" containsBlank="1"/>
    </cacheField>
    <cacheField name="Transfusion de sang &lt; 14 jours avant début Sx ou dépistage_x000a_oui/non" numFmtId="0">
      <sharedItems containsNonDate="0" containsString="0" containsBlank="1"/>
    </cacheField>
    <cacheField name="Lieu Hospitalisation" numFmtId="0">
      <sharedItems containsNonDate="0" containsString="0" containsBlank="1"/>
    </cacheField>
    <cacheField name="Début hospit_x000a__x000a_aaaa-mm-jj" numFmtId="14">
      <sharedItems containsNonDate="0" containsString="0" containsBlank="1"/>
    </cacheField>
    <cacheField name="Fin hospit_x000a__x000a_aaaa-mm-jj" numFmtId="14">
      <sharedItems containsNonDate="0" containsString="0" containsBlank="1"/>
    </cacheField>
    <cacheField name="Début soins intensifs_x000a_aaaa-mm-jj" numFmtId="14">
      <sharedItems containsNonDate="0" containsString="0" containsBlank="1"/>
    </cacheField>
    <cacheField name="Fin soins intensifs_x000a_aaaa-mm-jj" numFmtId="14">
      <sharedItems containsNonDate="0" containsString="0" containsBlank="1"/>
    </cacheField>
    <cacheField name="Transfert zone chaude_x000a_Oui/non" numFmtId="14">
      <sharedItems containsBlank="1"/>
    </cacheField>
    <cacheField name="Lieu de transfert" numFmtId="0">
      <sharedItems containsBlank="1"/>
    </cacheField>
    <cacheField name="Date transfert_x000a_aaaa-mm-jj" numFmtId="14">
      <sharedItems containsNonDate="0" containsDate="1" containsString="0" containsBlank="1" minDate="2021-02-21T00:00:00" maxDate="2021-02-22T00:00:00"/>
    </cacheField>
    <cacheField name="Fin transfert_x000a__x000a_aaaa-mm-jj" numFmtId="14">
      <sharedItems containsNonDate="0" containsString="0" containsBlank="1"/>
    </cacheField>
    <cacheField name="À partir du… 48h avant début Sx ou dépistage (si pas Sx)_x000a_AAAA-MM-JJ" numFmtId="14">
      <sharedItems containsNonDate="0" containsString="0" containsBlank="1"/>
    </cacheField>
    <cacheField name="OUI ou NON (Employés du MV, agence, proches aidants, …) Si OUI, Remplir liste de contacts pour chaque cas." numFmtId="0">
      <sharedItems containsNonDate="0" containsString="0" containsBlank="1"/>
    </cacheField>
    <cacheField name="Date prévue levée isolement_x000a_aaaa-mm-jj" numFmtId="14">
      <sharedItems containsNonDate="0" containsString="0" containsBlank="1"/>
    </cacheField>
    <cacheField name="Évolution du cas_x000a__x000a_(Menu dérou.)" numFmtId="0">
      <sharedItems containsBlank="1"/>
    </cacheField>
    <cacheField name="Date réelle rétablissement_x000a_aaaa-mm-jj" numFmtId="0">
      <sharedItems containsNonDate="0" containsString="0" containsBlank="1"/>
    </cacheField>
    <cacheField name="Date décès_x000a_aaaa-mm-jj" numFmtId="14">
      <sharedItems containsNonDate="0" containsString="0" containsBlank="1"/>
    </cacheField>
    <cacheField name="Cas relié à éclosion?_x000a_Oui/non" numFmtId="0">
      <sharedItems containsNonDate="0" containsString="0" containsBlank="1"/>
    </cacheField>
    <cacheField name="No éclosion" numFmtId="0">
      <sharedItems containsString="0" containsBlank="1" containsNumber="1" containsInteger="1" minValue="309416" maxValue="309416" count="2">
        <m/>
        <n v="309416"/>
      </sharedItems>
    </cacheField>
    <cacheField name="Cas créé?_x000a_Oui/non" numFmtId="0">
      <sharedItems containsBlank="1"/>
    </cacheField>
    <cacheField name="No éclosion inscrit?_x000a_Oui/non" numFmtId="0">
      <sharedItems containsBlank="1"/>
    </cacheField>
    <cacheField name="Nom MV inscrit?_x000a_Oui/non" numFmtId="0">
      <sharedItems containsBlank="1"/>
    </cacheField>
    <cacheField name="Levée iso saisie?_x000a_Oui/non" numFmtId="0">
      <sharedItems containsNonDate="0" containsString="0" containsBlank="1"/>
    </cacheField>
    <cacheField name="Dossier TSP créé?_x000a_Oui/non" numFmtId="0">
      <sharedItems containsBlank="1"/>
    </cacheField>
    <cacheField name="No éclosion noté?_x000a_Oui/non" numFmtId="0">
      <sharedItems containsBlank="1"/>
    </cacheField>
    <cacheField name="Nom MV noté?_x000a_oui/non" numFmtId="0">
      <sharedItems containsBlank="1"/>
    </cacheField>
    <cacheField name="Enquête saisie?_x000a_Oui/non" numFmtId="0">
      <sharedItems containsBlank="1"/>
    </cacheField>
    <cacheField name="Levée iso saisie?_x000a_Oui/non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16">
  <r>
    <x v="0"/>
    <s v="Beauregard"/>
    <s v="Normand"/>
    <d v="1935-08-11T00:00:00"/>
    <s v="BEAN 3508 1115"/>
    <x v="0"/>
    <m/>
    <n v="101"/>
    <s v="H"/>
    <d v="2021-02-10T00:00:00"/>
    <s v="Négatif"/>
    <x v="0"/>
    <m/>
    <m/>
    <m/>
    <m/>
    <m/>
    <m/>
    <m/>
    <m/>
    <m/>
    <m/>
    <m/>
    <m/>
    <m/>
    <m/>
    <m/>
    <m/>
    <m/>
    <m/>
    <m/>
    <d v="2021-02-10T00:00:00"/>
    <s v="Négatif"/>
    <m/>
    <m/>
    <m/>
    <m/>
    <m/>
    <m/>
    <m/>
    <m/>
    <m/>
    <m/>
    <m/>
    <m/>
    <m/>
    <m/>
    <m/>
    <m/>
    <m/>
    <m/>
    <m/>
    <m/>
    <m/>
    <m/>
    <m/>
    <m/>
    <m/>
    <m/>
    <m/>
    <m/>
    <m/>
    <m/>
    <m/>
    <m/>
    <m/>
    <m/>
    <m/>
    <m/>
    <m/>
    <m/>
    <m/>
    <m/>
    <m/>
    <m/>
    <m/>
    <m/>
    <m/>
    <m/>
    <m/>
    <x v="0"/>
    <m/>
    <m/>
    <m/>
    <m/>
    <m/>
    <m/>
    <m/>
    <m/>
    <m/>
  </r>
  <r>
    <x v="0"/>
    <s v="Laurin "/>
    <s v="Jean"/>
    <d v="1957-07-21T00:00:00"/>
    <s v="LAUJ 5707 2116"/>
    <x v="0"/>
    <m/>
    <n v="366"/>
    <s v="H"/>
    <d v="2021-02-10T00:00:00"/>
    <s v="Négatif"/>
    <x v="0"/>
    <m/>
    <m/>
    <m/>
    <m/>
    <m/>
    <m/>
    <m/>
    <m/>
    <m/>
    <m/>
    <m/>
    <m/>
    <m/>
    <m/>
    <m/>
    <m/>
    <m/>
    <m/>
    <m/>
    <d v="2021-02-10T00:00:00"/>
    <s v="Négatif"/>
    <m/>
    <m/>
    <m/>
    <m/>
    <m/>
    <m/>
    <m/>
    <m/>
    <m/>
    <m/>
    <m/>
    <m/>
    <m/>
    <m/>
    <m/>
    <m/>
    <m/>
    <m/>
    <m/>
    <m/>
    <m/>
    <m/>
    <m/>
    <m/>
    <m/>
    <m/>
    <m/>
    <m/>
    <m/>
    <m/>
    <m/>
    <m/>
    <m/>
    <m/>
    <m/>
    <m/>
    <m/>
    <m/>
    <m/>
    <m/>
    <m/>
    <m/>
    <m/>
    <m/>
    <m/>
    <m/>
    <m/>
    <x v="0"/>
    <m/>
    <m/>
    <m/>
    <m/>
    <m/>
    <m/>
    <m/>
    <m/>
    <m/>
  </r>
  <r>
    <x v="0"/>
    <s v="Guertin"/>
    <s v="Thérèse"/>
    <d v="1932-01-09T00:00:00"/>
    <s v="GUET 3251 0919"/>
    <x v="0"/>
    <s v="b2"/>
    <n v="1101"/>
    <s v="F"/>
    <d v="2021-02-12T00:00:00"/>
    <s v="Positif"/>
    <x v="1"/>
    <m/>
    <m/>
    <m/>
    <m/>
    <m/>
    <m/>
    <m/>
    <m/>
    <m/>
    <m/>
    <m/>
    <m/>
    <m/>
    <m/>
    <m/>
    <m/>
    <m/>
    <m/>
    <m/>
    <d v="2021-02-12T00:00:00"/>
    <s v="Positif"/>
    <m/>
    <m/>
    <m/>
    <m/>
    <m/>
    <m/>
    <m/>
    <m/>
    <m/>
    <m/>
    <m/>
    <m/>
    <m/>
    <m/>
    <m/>
    <m/>
    <m/>
    <m/>
    <m/>
    <m/>
    <m/>
    <m/>
    <m/>
    <m/>
    <m/>
    <m/>
    <m/>
    <m/>
    <m/>
    <m/>
    <m/>
    <m/>
    <m/>
    <m/>
    <m/>
    <m/>
    <m/>
    <m/>
    <m/>
    <m/>
    <m/>
    <m/>
    <m/>
    <m/>
    <m/>
    <m/>
    <m/>
    <x v="1"/>
    <s v="Oui"/>
    <s v="Oui"/>
    <s v="Oui"/>
    <m/>
    <s v="Oui"/>
    <s v="Oui"/>
    <s v="Oui"/>
    <s v="Oui"/>
    <m/>
  </r>
  <r>
    <x v="0"/>
    <s v="Belair"/>
    <s v="Roger"/>
    <d v="1952-10-20T00:00:00"/>
    <s v="BELR 5210 2016"/>
    <x v="0"/>
    <s v="b2"/>
    <n v="1109"/>
    <s v="H"/>
    <d v="2021-02-17T00:00:00"/>
    <s v="Négatif"/>
    <x v="0"/>
    <m/>
    <m/>
    <m/>
    <m/>
    <m/>
    <m/>
    <m/>
    <m/>
    <m/>
    <m/>
    <m/>
    <m/>
    <m/>
    <m/>
    <m/>
    <m/>
    <m/>
    <m/>
    <m/>
    <d v="2021-02-12T00:00:00"/>
    <s v="Négatif"/>
    <d v="2021-02-17T00:00:00"/>
    <s v="Négatif"/>
    <m/>
    <m/>
    <m/>
    <m/>
    <m/>
    <m/>
    <m/>
    <m/>
    <m/>
    <m/>
    <m/>
    <m/>
    <m/>
    <m/>
    <m/>
    <m/>
    <m/>
    <m/>
    <m/>
    <m/>
    <m/>
    <m/>
    <m/>
    <m/>
    <m/>
    <m/>
    <m/>
    <m/>
    <m/>
    <m/>
    <m/>
    <m/>
    <m/>
    <m/>
    <m/>
    <m/>
    <m/>
    <m/>
    <m/>
    <m/>
    <m/>
    <m/>
    <m/>
    <m/>
    <m/>
    <x v="0"/>
    <m/>
    <m/>
    <m/>
    <m/>
    <m/>
    <m/>
    <m/>
    <m/>
    <m/>
  </r>
  <r>
    <x v="0"/>
    <s v="Léger "/>
    <s v="Gérald"/>
    <d v="1933-04-29T00:00:00"/>
    <s v="LEGG 3304 2912"/>
    <x v="0"/>
    <s v="b2"/>
    <n v="1111"/>
    <s v="H"/>
    <d v="2021-02-17T00:00:00"/>
    <s v="Positif"/>
    <x v="1"/>
    <m/>
    <m/>
    <m/>
    <m/>
    <m/>
    <m/>
    <m/>
    <m/>
    <m/>
    <m/>
    <m/>
    <m/>
    <m/>
    <m/>
    <m/>
    <m/>
    <m/>
    <m/>
    <m/>
    <d v="2021-02-12T00:00:00"/>
    <s v="Négatif"/>
    <d v="2021-02-17T00:00:00"/>
    <s v="Positif"/>
    <m/>
    <m/>
    <m/>
    <m/>
    <m/>
    <m/>
    <m/>
    <m/>
    <m/>
    <m/>
    <m/>
    <m/>
    <m/>
    <m/>
    <m/>
    <m/>
    <m/>
    <m/>
    <m/>
    <m/>
    <m/>
    <m/>
    <m/>
    <m/>
    <m/>
    <m/>
    <m/>
    <m/>
    <m/>
    <m/>
    <m/>
    <m/>
    <m/>
    <m/>
    <m/>
    <m/>
    <m/>
    <m/>
    <m/>
    <m/>
    <m/>
    <m/>
    <m/>
    <m/>
    <m/>
    <x v="1"/>
    <s v="Oui"/>
    <s v="Oui"/>
    <s v="Oui"/>
    <m/>
    <s v="Oui"/>
    <s v="Oui"/>
    <s v="Oui"/>
    <m/>
    <m/>
  </r>
  <r>
    <x v="0"/>
    <s v="Lamoureux"/>
    <s v="Richard"/>
    <d v="1936-02-13T00:00:00"/>
    <s v="LAMR 3602 1318"/>
    <x v="0"/>
    <s v="b2"/>
    <n v="1113"/>
    <s v="H"/>
    <d v="2021-02-17T00:00:00"/>
    <s v="Négatif"/>
    <x v="0"/>
    <m/>
    <m/>
    <m/>
    <m/>
    <m/>
    <m/>
    <m/>
    <m/>
    <m/>
    <m/>
    <m/>
    <m/>
    <m/>
    <m/>
    <m/>
    <m/>
    <m/>
    <m/>
    <m/>
    <d v="2021-02-12T00:00:00"/>
    <s v="Négatif"/>
    <d v="2021-02-17T00:00:00"/>
    <s v="Négatif"/>
    <m/>
    <m/>
    <m/>
    <m/>
    <m/>
    <m/>
    <m/>
    <m/>
    <m/>
    <m/>
    <m/>
    <m/>
    <m/>
    <m/>
    <m/>
    <m/>
    <m/>
    <m/>
    <m/>
    <m/>
    <m/>
    <m/>
    <m/>
    <m/>
    <m/>
    <m/>
    <m/>
    <m/>
    <m/>
    <m/>
    <m/>
    <m/>
    <m/>
    <m/>
    <m/>
    <m/>
    <m/>
    <m/>
    <m/>
    <m/>
    <m/>
    <m/>
    <m/>
    <m/>
    <m/>
    <x v="0"/>
    <m/>
    <m/>
    <m/>
    <m/>
    <m/>
    <m/>
    <m/>
    <m/>
    <m/>
  </r>
  <r>
    <x v="0"/>
    <s v="Vigeant"/>
    <s v="Thérèse"/>
    <s v="11928/08/16"/>
    <s v="VIGT 2858 1617"/>
    <x v="0"/>
    <s v="b2"/>
    <n v="1114"/>
    <s v="F"/>
    <d v="2021-02-17T00:00:00"/>
    <s v="Négatif"/>
    <x v="0"/>
    <m/>
    <m/>
    <m/>
    <m/>
    <m/>
    <m/>
    <m/>
    <m/>
    <m/>
    <m/>
    <m/>
    <m/>
    <m/>
    <m/>
    <m/>
    <m/>
    <m/>
    <m/>
    <m/>
    <d v="2021-02-12T00:00:00"/>
    <s v="Négatif"/>
    <d v="2021-02-17T00:00:00"/>
    <s v="Négatif"/>
    <m/>
    <m/>
    <m/>
    <m/>
    <m/>
    <m/>
    <m/>
    <m/>
    <m/>
    <m/>
    <m/>
    <m/>
    <m/>
    <m/>
    <m/>
    <m/>
    <m/>
    <m/>
    <m/>
    <m/>
    <m/>
    <m/>
    <m/>
    <m/>
    <m/>
    <m/>
    <m/>
    <m/>
    <m/>
    <m/>
    <m/>
    <m/>
    <m/>
    <m/>
    <m/>
    <m/>
    <m/>
    <m/>
    <m/>
    <m/>
    <m/>
    <m/>
    <m/>
    <m/>
    <m/>
    <x v="0"/>
    <m/>
    <m/>
    <m/>
    <m/>
    <m/>
    <m/>
    <m/>
    <m/>
    <m/>
  </r>
  <r>
    <x v="0"/>
    <s v="Marchand"/>
    <s v="Cécile"/>
    <d v="1923-08-29T00:00:00"/>
    <s v="MARC 2358 2912"/>
    <x v="0"/>
    <s v="b2"/>
    <n v="1115"/>
    <s v="F"/>
    <d v="2021-02-17T00:00:00"/>
    <s v="Négatif"/>
    <x v="0"/>
    <m/>
    <m/>
    <m/>
    <m/>
    <m/>
    <m/>
    <m/>
    <m/>
    <m/>
    <m/>
    <m/>
    <m/>
    <m/>
    <m/>
    <m/>
    <m/>
    <m/>
    <m/>
    <m/>
    <d v="2021-02-12T00:00:00"/>
    <s v="Négatif"/>
    <d v="2021-02-17T00:00:00"/>
    <s v="Négatif"/>
    <m/>
    <m/>
    <m/>
    <m/>
    <m/>
    <m/>
    <m/>
    <m/>
    <m/>
    <m/>
    <m/>
    <m/>
    <m/>
    <m/>
    <m/>
    <m/>
    <m/>
    <m/>
    <m/>
    <m/>
    <m/>
    <m/>
    <m/>
    <m/>
    <m/>
    <m/>
    <m/>
    <m/>
    <m/>
    <m/>
    <m/>
    <m/>
    <m/>
    <m/>
    <m/>
    <m/>
    <m/>
    <m/>
    <m/>
    <m/>
    <m/>
    <m/>
    <m/>
    <m/>
    <m/>
    <x v="0"/>
    <m/>
    <m/>
    <m/>
    <m/>
    <m/>
    <m/>
    <m/>
    <m/>
    <m/>
  </r>
  <r>
    <x v="0"/>
    <s v="Guay"/>
    <s v="Lucille"/>
    <d v="1930-02-02T00:00:00"/>
    <s v="GUAL 3052 0215"/>
    <x v="0"/>
    <s v="b2"/>
    <n v="1116"/>
    <s v="F"/>
    <d v="2021-02-17T00:00:00"/>
    <s v="Négatif"/>
    <x v="0"/>
    <m/>
    <m/>
    <m/>
    <m/>
    <m/>
    <m/>
    <m/>
    <m/>
    <m/>
    <m/>
    <m/>
    <m/>
    <m/>
    <m/>
    <m/>
    <m/>
    <m/>
    <m/>
    <m/>
    <d v="2021-02-12T00:00:00"/>
    <s v="Négatif"/>
    <d v="2021-02-17T00:00:00"/>
    <s v="Négatif"/>
    <m/>
    <m/>
    <m/>
    <m/>
    <m/>
    <m/>
    <m/>
    <m/>
    <m/>
    <m/>
    <m/>
    <m/>
    <m/>
    <m/>
    <m/>
    <m/>
    <m/>
    <m/>
    <m/>
    <m/>
    <m/>
    <m/>
    <m/>
    <m/>
    <m/>
    <m/>
    <m/>
    <m/>
    <m/>
    <m/>
    <m/>
    <m/>
    <m/>
    <m/>
    <m/>
    <m/>
    <m/>
    <m/>
    <m/>
    <m/>
    <m/>
    <m/>
    <m/>
    <m/>
    <m/>
    <x v="0"/>
    <m/>
    <m/>
    <m/>
    <m/>
    <m/>
    <m/>
    <m/>
    <m/>
    <m/>
  </r>
  <r>
    <x v="0"/>
    <s v="Bolduc"/>
    <s v="Rollande"/>
    <d v="1938-08-16T00:00:00"/>
    <s v="BOLR 3858 1616"/>
    <x v="0"/>
    <s v="b2"/>
    <n v="1118"/>
    <s v="F"/>
    <s v="Refus"/>
    <s v="Négatif"/>
    <x v="0"/>
    <m/>
    <m/>
    <m/>
    <m/>
    <m/>
    <m/>
    <m/>
    <m/>
    <m/>
    <m/>
    <m/>
    <m/>
    <m/>
    <m/>
    <m/>
    <m/>
    <m/>
    <m/>
    <m/>
    <d v="2021-02-12T00:00:00"/>
    <s v="Négatif"/>
    <s v="Refus"/>
    <m/>
    <m/>
    <m/>
    <m/>
    <m/>
    <m/>
    <m/>
    <m/>
    <m/>
    <m/>
    <m/>
    <m/>
    <m/>
    <m/>
    <m/>
    <m/>
    <m/>
    <m/>
    <m/>
    <m/>
    <m/>
    <m/>
    <m/>
    <m/>
    <m/>
    <m/>
    <m/>
    <m/>
    <m/>
    <m/>
    <m/>
    <m/>
    <m/>
    <m/>
    <m/>
    <m/>
    <m/>
    <m/>
    <m/>
    <m/>
    <m/>
    <m/>
    <m/>
    <m/>
    <m/>
    <m/>
    <x v="0"/>
    <m/>
    <m/>
    <m/>
    <m/>
    <m/>
    <m/>
    <m/>
    <m/>
    <m/>
  </r>
  <r>
    <x v="0"/>
    <s v="Thibodeau"/>
    <s v="Huguette"/>
    <d v="1934-09-06T00:00:00"/>
    <s v="THIH 3459 0613"/>
    <x v="0"/>
    <s v="b2"/>
    <n v="1119"/>
    <s v="F"/>
    <d v="2021-02-17T00:00:00"/>
    <s v="Positif"/>
    <x v="1"/>
    <m/>
    <m/>
    <m/>
    <m/>
    <m/>
    <m/>
    <m/>
    <m/>
    <m/>
    <m/>
    <m/>
    <m/>
    <m/>
    <m/>
    <m/>
    <m/>
    <m/>
    <m/>
    <m/>
    <d v="2021-02-12T00:00:00"/>
    <s v="Négatif"/>
    <d v="2021-02-17T00:00:00"/>
    <s v="Positif"/>
    <m/>
    <m/>
    <m/>
    <m/>
    <m/>
    <m/>
    <m/>
    <m/>
    <m/>
    <m/>
    <m/>
    <m/>
    <m/>
    <m/>
    <m/>
    <m/>
    <m/>
    <m/>
    <m/>
    <m/>
    <m/>
    <m/>
    <m/>
    <m/>
    <m/>
    <m/>
    <m/>
    <m/>
    <m/>
    <m/>
    <m/>
    <m/>
    <m/>
    <m/>
    <m/>
    <m/>
    <m/>
    <m/>
    <m/>
    <m/>
    <m/>
    <m/>
    <m/>
    <m/>
    <m/>
    <x v="1"/>
    <s v="Oui"/>
    <s v="Oui"/>
    <s v="Oui"/>
    <m/>
    <s v="Oui"/>
    <s v="Oui"/>
    <s v="Oui"/>
    <m/>
    <m/>
  </r>
  <r>
    <x v="0"/>
    <s v="Carle"/>
    <s v="Henriette"/>
    <d v="1937-07-15T00:00:00"/>
    <s v="CARH 3757 1514 "/>
    <x v="0"/>
    <s v="b2"/>
    <n v="1120"/>
    <s v="F"/>
    <d v="2021-02-17T00:00:00"/>
    <s v="Négatif"/>
    <x v="0"/>
    <m/>
    <m/>
    <m/>
    <m/>
    <m/>
    <m/>
    <m/>
    <m/>
    <m/>
    <m/>
    <m/>
    <m/>
    <m/>
    <m/>
    <m/>
    <m/>
    <m/>
    <m/>
    <m/>
    <d v="2021-02-12T00:00:00"/>
    <s v="Négatif"/>
    <d v="2021-02-17T00:00:00"/>
    <s v="Négatif"/>
    <m/>
    <m/>
    <m/>
    <m/>
    <m/>
    <m/>
    <m/>
    <m/>
    <m/>
    <m/>
    <m/>
    <m/>
    <m/>
    <m/>
    <m/>
    <m/>
    <m/>
    <m/>
    <m/>
    <m/>
    <m/>
    <m/>
    <m/>
    <m/>
    <m/>
    <m/>
    <m/>
    <m/>
    <m/>
    <m/>
    <m/>
    <m/>
    <m/>
    <m/>
    <m/>
    <m/>
    <m/>
    <m/>
    <m/>
    <m/>
    <m/>
    <m/>
    <m/>
    <m/>
    <m/>
    <x v="0"/>
    <m/>
    <m/>
    <m/>
    <m/>
    <m/>
    <m/>
    <m/>
    <m/>
    <m/>
  </r>
  <r>
    <x v="0"/>
    <s v="Bourgon"/>
    <s v="Suzanne"/>
    <d v="1947-07-19T00:00:00"/>
    <s v="BOUS 4757 1914"/>
    <x v="0"/>
    <s v="b2"/>
    <n v="1121"/>
    <s v="F"/>
    <d v="2021-02-17T00:00:00"/>
    <s v="Positif"/>
    <x v="1"/>
    <m/>
    <m/>
    <m/>
    <m/>
    <m/>
    <m/>
    <m/>
    <m/>
    <m/>
    <m/>
    <m/>
    <m/>
    <m/>
    <m/>
    <m/>
    <m/>
    <m/>
    <m/>
    <m/>
    <d v="2021-02-12T00:00:00"/>
    <s v="Négatif"/>
    <d v="2021-02-17T00:00:00"/>
    <s v="Positif"/>
    <m/>
    <m/>
    <m/>
    <m/>
    <m/>
    <m/>
    <m/>
    <m/>
    <m/>
    <m/>
    <m/>
    <m/>
    <m/>
    <m/>
    <m/>
    <m/>
    <m/>
    <m/>
    <m/>
    <m/>
    <m/>
    <m/>
    <m/>
    <m/>
    <m/>
    <m/>
    <m/>
    <m/>
    <m/>
    <m/>
    <m/>
    <m/>
    <m/>
    <m/>
    <m/>
    <m/>
    <m/>
    <m/>
    <m/>
    <m/>
    <m/>
    <m/>
    <m/>
    <m/>
    <m/>
    <x v="1"/>
    <s v="Oui"/>
    <s v="Oui"/>
    <s v="Oui"/>
    <m/>
    <s v="Oui"/>
    <s v="Oui"/>
    <s v="Oui"/>
    <m/>
    <m/>
  </r>
  <r>
    <x v="0"/>
    <s v="Bonvouloir"/>
    <s v="Rita"/>
    <d v="1921-07-19T00:00:00"/>
    <s v="BONR 2157 1918"/>
    <x v="0"/>
    <s v="b2"/>
    <n v="1122"/>
    <s v="F"/>
    <s v="Hospit"/>
    <s v="Aucun Dépistage"/>
    <x v="2"/>
    <m/>
    <m/>
    <m/>
    <m/>
    <m/>
    <m/>
    <m/>
    <m/>
    <m/>
    <m/>
    <m/>
    <m/>
    <m/>
    <m/>
    <m/>
    <m/>
    <m/>
    <m/>
    <m/>
    <s v="Absente"/>
    <m/>
    <s v="Hospit"/>
    <m/>
    <m/>
    <m/>
    <m/>
    <m/>
    <m/>
    <m/>
    <m/>
    <m/>
    <m/>
    <m/>
    <m/>
    <m/>
    <m/>
    <m/>
    <m/>
    <m/>
    <m/>
    <m/>
    <m/>
    <m/>
    <m/>
    <m/>
    <m/>
    <m/>
    <m/>
    <m/>
    <m/>
    <m/>
    <m/>
    <m/>
    <m/>
    <m/>
    <m/>
    <m/>
    <m/>
    <m/>
    <m/>
    <m/>
    <m/>
    <m/>
    <m/>
    <s v="Hospitalisé"/>
    <m/>
    <m/>
    <m/>
    <x v="0"/>
    <s v="Oui"/>
    <s v="Oui"/>
    <s v="Oui"/>
    <m/>
    <s v="Oui"/>
    <s v="Oui"/>
    <s v="Oui"/>
    <m/>
    <m/>
  </r>
  <r>
    <x v="0"/>
    <s v="Léger "/>
    <s v="Émerentienne"/>
    <d v="1923-02-23T00:00:00"/>
    <s v="LEGE 2352 2319"/>
    <x v="0"/>
    <s v="b2"/>
    <n v="1124"/>
    <s v="F"/>
    <d v="2021-02-12T00:00:00"/>
    <s v="Positif"/>
    <x v="1"/>
    <m/>
    <m/>
    <m/>
    <m/>
    <m/>
    <m/>
    <m/>
    <m/>
    <m/>
    <m/>
    <m/>
    <m/>
    <m/>
    <m/>
    <m/>
    <m/>
    <m/>
    <m/>
    <m/>
    <d v="2021-02-12T00:00:00"/>
    <s v="Négatif"/>
    <m/>
    <s v="Positif"/>
    <m/>
    <m/>
    <m/>
    <m/>
    <m/>
    <m/>
    <m/>
    <m/>
    <m/>
    <m/>
    <m/>
    <m/>
    <m/>
    <m/>
    <m/>
    <m/>
    <m/>
    <m/>
    <m/>
    <m/>
    <m/>
    <m/>
    <m/>
    <m/>
    <m/>
    <m/>
    <m/>
    <m/>
    <m/>
    <m/>
    <m/>
    <m/>
    <m/>
    <m/>
    <m/>
    <m/>
    <m/>
    <m/>
    <m/>
    <m/>
    <m/>
    <m/>
    <m/>
    <m/>
    <m/>
    <x v="1"/>
    <s v="Oui"/>
    <s v="Oui"/>
    <s v="Oui"/>
    <m/>
    <s v="Oui"/>
    <s v="Oui"/>
    <s v="Oui"/>
    <m/>
    <m/>
  </r>
  <r>
    <x v="0"/>
    <s v="Marchand"/>
    <s v="Hermine"/>
    <d v="1922-07-11T00:00:00"/>
    <s v="MARH 2257 1119"/>
    <x v="0"/>
    <s v="b2"/>
    <n v="1125"/>
    <s v="F"/>
    <s v="DCD"/>
    <s v="Aucun Dépistage"/>
    <x v="2"/>
    <m/>
    <m/>
    <m/>
    <m/>
    <m/>
    <m/>
    <m/>
    <m/>
    <m/>
    <m/>
    <m/>
    <m/>
    <m/>
    <m/>
    <m/>
    <m/>
    <m/>
    <m/>
    <m/>
    <s v="Absente"/>
    <m/>
    <s v="DCD"/>
    <m/>
    <m/>
    <m/>
    <m/>
    <m/>
    <m/>
    <m/>
    <m/>
    <m/>
    <m/>
    <m/>
    <m/>
    <m/>
    <m/>
    <m/>
    <m/>
    <m/>
    <m/>
    <m/>
    <m/>
    <m/>
    <m/>
    <m/>
    <m/>
    <m/>
    <m/>
    <m/>
    <m/>
    <m/>
    <m/>
    <m/>
    <m/>
    <m/>
    <m/>
    <m/>
    <m/>
    <m/>
    <m/>
    <m/>
    <m/>
    <m/>
    <m/>
    <s v="Décès"/>
    <m/>
    <m/>
    <m/>
    <x v="0"/>
    <m/>
    <m/>
    <m/>
    <m/>
    <m/>
    <m/>
    <m/>
    <m/>
    <m/>
  </r>
  <r>
    <x v="0"/>
    <s v="Lefebvre"/>
    <s v="Monique"/>
    <d v="1935-03-09T00:00:00"/>
    <s v="LEFM 3553 0913"/>
    <x v="0"/>
    <s v="b2"/>
    <n v="1126"/>
    <s v="F"/>
    <d v="2021-02-17T00:00:00"/>
    <s v="Négatif"/>
    <x v="0"/>
    <m/>
    <m/>
    <m/>
    <m/>
    <m/>
    <m/>
    <m/>
    <m/>
    <m/>
    <m/>
    <m/>
    <m/>
    <m/>
    <m/>
    <m/>
    <m/>
    <m/>
    <m/>
    <m/>
    <d v="2021-02-12T00:00:00"/>
    <s v="Négatif"/>
    <d v="2021-02-17T00:00:00"/>
    <s v="Négatif"/>
    <m/>
    <m/>
    <m/>
    <m/>
    <m/>
    <m/>
    <m/>
    <m/>
    <m/>
    <m/>
    <m/>
    <m/>
    <m/>
    <m/>
    <m/>
    <m/>
    <m/>
    <m/>
    <m/>
    <m/>
    <m/>
    <m/>
    <m/>
    <m/>
    <m/>
    <m/>
    <m/>
    <m/>
    <m/>
    <m/>
    <m/>
    <m/>
    <m/>
    <m/>
    <m/>
    <m/>
    <m/>
    <m/>
    <m/>
    <m/>
    <m/>
    <m/>
    <m/>
    <m/>
    <m/>
    <x v="0"/>
    <m/>
    <m/>
    <m/>
    <m/>
    <m/>
    <m/>
    <m/>
    <m/>
    <m/>
  </r>
  <r>
    <x v="0"/>
    <s v="Drouin"/>
    <s v="Raymond"/>
    <d v="1935-05-02T00:00:00"/>
    <s v="DROR 3505 0212"/>
    <x v="0"/>
    <s v="b2"/>
    <n v="1127"/>
    <s v="H"/>
    <d v="2021-02-12T00:00:00"/>
    <s v="Positif"/>
    <x v="1"/>
    <m/>
    <m/>
    <m/>
    <m/>
    <m/>
    <m/>
    <m/>
    <m/>
    <m/>
    <m/>
    <m/>
    <m/>
    <m/>
    <m/>
    <m/>
    <m/>
    <m/>
    <m/>
    <m/>
    <d v="2021-02-12T00:00:00"/>
    <s v="Positif"/>
    <m/>
    <m/>
    <m/>
    <m/>
    <m/>
    <m/>
    <m/>
    <m/>
    <m/>
    <m/>
    <m/>
    <m/>
    <m/>
    <m/>
    <m/>
    <m/>
    <m/>
    <m/>
    <m/>
    <m/>
    <m/>
    <m/>
    <m/>
    <m/>
    <m/>
    <m/>
    <m/>
    <m/>
    <m/>
    <m/>
    <m/>
    <m/>
    <m/>
    <m/>
    <m/>
    <m/>
    <m/>
    <m/>
    <m/>
    <m/>
    <m/>
    <m/>
    <m/>
    <m/>
    <m/>
    <m/>
    <m/>
    <x v="1"/>
    <s v="Oui"/>
    <s v="Oui"/>
    <s v="Oui"/>
    <m/>
    <s v="Oui"/>
    <s v="Oui"/>
    <s v="Oui"/>
    <s v="Oui"/>
    <m/>
  </r>
  <r>
    <x v="0"/>
    <s v="Demers"/>
    <s v="Pierrette"/>
    <d v="1940-03-25T00:00:00"/>
    <s v="DEMP 4053 2515"/>
    <x v="0"/>
    <s v="b2"/>
    <n v="1128"/>
    <s v="F"/>
    <s v="Hospit"/>
    <s v="Négatif"/>
    <x v="0"/>
    <m/>
    <m/>
    <m/>
    <m/>
    <m/>
    <m/>
    <m/>
    <m/>
    <m/>
    <m/>
    <m/>
    <m/>
    <m/>
    <m/>
    <m/>
    <m/>
    <m/>
    <m/>
    <m/>
    <d v="2021-02-12T00:00:00"/>
    <s v="Négatif"/>
    <s v="Hospit"/>
    <m/>
    <m/>
    <m/>
    <m/>
    <m/>
    <m/>
    <m/>
    <m/>
    <m/>
    <m/>
    <m/>
    <m/>
    <m/>
    <m/>
    <m/>
    <m/>
    <m/>
    <m/>
    <m/>
    <m/>
    <m/>
    <m/>
    <m/>
    <m/>
    <m/>
    <m/>
    <m/>
    <m/>
    <m/>
    <m/>
    <m/>
    <m/>
    <m/>
    <m/>
    <m/>
    <m/>
    <m/>
    <m/>
    <m/>
    <m/>
    <m/>
    <m/>
    <s v="Hospitalisé"/>
    <m/>
    <m/>
    <m/>
    <x v="0"/>
    <m/>
    <m/>
    <m/>
    <m/>
    <m/>
    <m/>
    <m/>
    <m/>
    <m/>
  </r>
  <r>
    <x v="0"/>
    <s v="Benoit"/>
    <s v="Françoise"/>
    <d v="1934-01-09T00:00:00"/>
    <s v="BENF 34510918"/>
    <x v="0"/>
    <s v="b2"/>
    <n v="1129"/>
    <s v="F"/>
    <d v="2021-02-17T00:00:00"/>
    <s v="Négatif"/>
    <x v="0"/>
    <m/>
    <m/>
    <m/>
    <m/>
    <m/>
    <m/>
    <m/>
    <m/>
    <m/>
    <m/>
    <m/>
    <m/>
    <m/>
    <m/>
    <m/>
    <m/>
    <m/>
    <m/>
    <m/>
    <d v="2021-02-12T00:00:00"/>
    <s v="Négatif"/>
    <d v="2021-02-17T00:00:00"/>
    <s v="Négatif"/>
    <m/>
    <m/>
    <m/>
    <m/>
    <m/>
    <m/>
    <m/>
    <m/>
    <m/>
    <m/>
    <m/>
    <m/>
    <m/>
    <m/>
    <m/>
    <m/>
    <m/>
    <m/>
    <m/>
    <m/>
    <m/>
    <m/>
    <m/>
    <m/>
    <m/>
    <m/>
    <m/>
    <m/>
    <m/>
    <m/>
    <m/>
    <m/>
    <m/>
    <m/>
    <m/>
    <m/>
    <m/>
    <m/>
    <m/>
    <m/>
    <m/>
    <m/>
    <m/>
    <m/>
    <m/>
    <x v="0"/>
    <m/>
    <m/>
    <m/>
    <m/>
    <m/>
    <m/>
    <m/>
    <m/>
    <m/>
  </r>
  <r>
    <x v="0"/>
    <s v="Ferland"/>
    <s v="Claude"/>
    <d v="1936-08-20T00:00:00"/>
    <s v="FERC 3608 2015"/>
    <x v="0"/>
    <s v="b2"/>
    <n v="1130"/>
    <s v="H"/>
    <d v="2021-02-12T00:00:00"/>
    <s v="Positif"/>
    <x v="1"/>
    <m/>
    <m/>
    <m/>
    <m/>
    <m/>
    <m/>
    <m/>
    <m/>
    <m/>
    <m/>
    <m/>
    <m/>
    <m/>
    <m/>
    <m/>
    <m/>
    <m/>
    <m/>
    <m/>
    <d v="2021-02-12T00:00:00"/>
    <s v="Positif"/>
    <m/>
    <m/>
    <m/>
    <m/>
    <m/>
    <m/>
    <m/>
    <m/>
    <m/>
    <m/>
    <m/>
    <m/>
    <m/>
    <m/>
    <m/>
    <m/>
    <m/>
    <m/>
    <m/>
    <m/>
    <m/>
    <m/>
    <m/>
    <m/>
    <m/>
    <m/>
    <m/>
    <m/>
    <m/>
    <m/>
    <m/>
    <m/>
    <m/>
    <m/>
    <m/>
    <m/>
    <m/>
    <m/>
    <m/>
    <m/>
    <m/>
    <m/>
    <m/>
    <m/>
    <m/>
    <m/>
    <m/>
    <x v="1"/>
    <s v="Oui"/>
    <s v="Oui"/>
    <s v="Oui"/>
    <m/>
    <s v="Oui"/>
    <s v="Oui"/>
    <s v="Oui"/>
    <s v="Oui"/>
    <m/>
  </r>
  <r>
    <x v="0"/>
    <s v="Forcier"/>
    <s v="Florès"/>
    <d v="1929-06-29T00:00:00"/>
    <s v="FORF 2956 2912"/>
    <x v="0"/>
    <s v="b2"/>
    <n v="1131"/>
    <s v="F"/>
    <d v="2021-02-17T00:00:00"/>
    <s v="Négatif"/>
    <x v="0"/>
    <m/>
    <m/>
    <m/>
    <m/>
    <m/>
    <m/>
    <m/>
    <m/>
    <m/>
    <m/>
    <m/>
    <m/>
    <m/>
    <m/>
    <m/>
    <m/>
    <m/>
    <m/>
    <m/>
    <d v="2021-02-12T00:00:00"/>
    <s v="Négatif"/>
    <d v="2021-02-17T00:00:00"/>
    <s v="Négatif"/>
    <m/>
    <m/>
    <m/>
    <m/>
    <m/>
    <m/>
    <m/>
    <m/>
    <m/>
    <m/>
    <m/>
    <m/>
    <m/>
    <m/>
    <m/>
    <m/>
    <m/>
    <m/>
    <m/>
    <m/>
    <m/>
    <m/>
    <m/>
    <m/>
    <m/>
    <m/>
    <m/>
    <m/>
    <m/>
    <m/>
    <m/>
    <m/>
    <m/>
    <m/>
    <m/>
    <m/>
    <m/>
    <m/>
    <m/>
    <m/>
    <m/>
    <m/>
    <m/>
    <m/>
    <m/>
    <x v="0"/>
    <m/>
    <m/>
    <m/>
    <m/>
    <m/>
    <m/>
    <m/>
    <m/>
    <m/>
  </r>
  <r>
    <x v="0"/>
    <s v="Gauthier"/>
    <s v="Jeannette"/>
    <d v="1936-05-20T00:00:00"/>
    <s v="GAUJ 3655 2010"/>
    <x v="0"/>
    <s v="b2"/>
    <n v="1133"/>
    <s v="F"/>
    <d v="2021-02-17T00:00:00"/>
    <s v="Positif"/>
    <x v="1"/>
    <m/>
    <m/>
    <m/>
    <m/>
    <m/>
    <m/>
    <m/>
    <m/>
    <m/>
    <m/>
    <m/>
    <m/>
    <m/>
    <m/>
    <m/>
    <m/>
    <m/>
    <m/>
    <m/>
    <d v="2021-02-12T00:00:00"/>
    <s v="Négatif"/>
    <d v="2021-02-17T00:00:00"/>
    <s v="Positif"/>
    <m/>
    <m/>
    <m/>
    <m/>
    <m/>
    <m/>
    <m/>
    <m/>
    <m/>
    <m/>
    <m/>
    <m/>
    <m/>
    <m/>
    <m/>
    <m/>
    <m/>
    <m/>
    <m/>
    <m/>
    <m/>
    <m/>
    <m/>
    <m/>
    <m/>
    <m/>
    <m/>
    <m/>
    <m/>
    <m/>
    <m/>
    <m/>
    <m/>
    <m/>
    <m/>
    <m/>
    <m/>
    <m/>
    <m/>
    <m/>
    <m/>
    <m/>
    <m/>
    <m/>
    <m/>
    <x v="1"/>
    <s v="Oui"/>
    <s v="Oui"/>
    <s v="Oui"/>
    <m/>
    <s v="Oui"/>
    <s v="Oui"/>
    <s v="Oui"/>
    <m/>
    <m/>
  </r>
  <r>
    <x v="0"/>
    <s v="Leclerc"/>
    <s v="Huguette"/>
    <d v="1932-10-02T00:00:00"/>
    <s v="LECH 3260 0216"/>
    <x v="0"/>
    <s v="b2"/>
    <n v="1135"/>
    <s v="F"/>
    <d v="2021-02-17T00:00:00"/>
    <s v="Négatif"/>
    <x v="0"/>
    <m/>
    <m/>
    <m/>
    <m/>
    <m/>
    <m/>
    <m/>
    <m/>
    <m/>
    <m/>
    <m/>
    <m/>
    <m/>
    <m/>
    <m/>
    <m/>
    <m/>
    <m/>
    <m/>
    <d v="2021-02-12T00:00:00"/>
    <s v="Négatif"/>
    <d v="2021-02-17T00:00:00"/>
    <s v="Négatif"/>
    <m/>
    <m/>
    <m/>
    <m/>
    <m/>
    <m/>
    <m/>
    <m/>
    <m/>
    <m/>
    <m/>
    <m/>
    <m/>
    <m/>
    <m/>
    <m/>
    <m/>
    <m/>
    <m/>
    <m/>
    <m/>
    <m/>
    <m/>
    <m/>
    <m/>
    <m/>
    <m/>
    <m/>
    <m/>
    <m/>
    <m/>
    <m/>
    <m/>
    <m/>
    <m/>
    <m/>
    <m/>
    <m/>
    <m/>
    <m/>
    <m/>
    <m/>
    <m/>
    <m/>
    <m/>
    <x v="0"/>
    <m/>
    <m/>
    <m/>
    <m/>
    <m/>
    <m/>
    <m/>
    <m/>
    <m/>
  </r>
  <r>
    <x v="0"/>
    <s v="Giroux"/>
    <s v="Jacques"/>
    <d v="1940-04-18T00:00:00"/>
    <s v="GIRJ 4004 1815"/>
    <x v="0"/>
    <s v="b2"/>
    <n v="1139"/>
    <s v="H"/>
    <s v="Absent"/>
    <s v="Aucun Dépistage"/>
    <x v="2"/>
    <m/>
    <m/>
    <m/>
    <m/>
    <m/>
    <m/>
    <m/>
    <m/>
    <m/>
    <m/>
    <m/>
    <m/>
    <m/>
    <m/>
    <m/>
    <m/>
    <m/>
    <m/>
    <m/>
    <s v="Absent"/>
    <m/>
    <s v="Absent"/>
    <m/>
    <m/>
    <m/>
    <m/>
    <m/>
    <m/>
    <m/>
    <m/>
    <m/>
    <m/>
    <m/>
    <m/>
    <m/>
    <m/>
    <m/>
    <m/>
    <m/>
    <m/>
    <m/>
    <m/>
    <m/>
    <m/>
    <m/>
    <m/>
    <m/>
    <m/>
    <m/>
    <m/>
    <m/>
    <m/>
    <m/>
    <m/>
    <m/>
    <m/>
    <m/>
    <m/>
    <m/>
    <m/>
    <m/>
    <m/>
    <m/>
    <m/>
    <m/>
    <m/>
    <m/>
    <m/>
    <x v="0"/>
    <m/>
    <m/>
    <m/>
    <m/>
    <m/>
    <m/>
    <m/>
    <m/>
    <m/>
  </r>
  <r>
    <x v="0"/>
    <s v="Lemieux -Caron"/>
    <s v="Estelle"/>
    <d v="1929-01-17T00:00:00"/>
    <s v="LEME 2951 1711"/>
    <x v="0"/>
    <s v="b2"/>
    <n v="1140"/>
    <s v="F"/>
    <d v="2021-02-17T00:00:00"/>
    <s v="Négatif"/>
    <x v="0"/>
    <m/>
    <m/>
    <m/>
    <m/>
    <m/>
    <m/>
    <m/>
    <m/>
    <m/>
    <m/>
    <m/>
    <m/>
    <m/>
    <m/>
    <m/>
    <m/>
    <m/>
    <m/>
    <m/>
    <d v="2021-02-12T00:00:00"/>
    <s v="Négatif"/>
    <d v="2021-02-17T00:00:00"/>
    <s v="Négatif"/>
    <m/>
    <m/>
    <m/>
    <m/>
    <m/>
    <m/>
    <m/>
    <m/>
    <m/>
    <m/>
    <m/>
    <m/>
    <m/>
    <m/>
    <m/>
    <m/>
    <m/>
    <m/>
    <m/>
    <m/>
    <m/>
    <m/>
    <m/>
    <m/>
    <m/>
    <m/>
    <m/>
    <m/>
    <m/>
    <m/>
    <m/>
    <m/>
    <m/>
    <m/>
    <m/>
    <m/>
    <m/>
    <m/>
    <m/>
    <m/>
    <m/>
    <m/>
    <m/>
    <m/>
    <m/>
    <x v="0"/>
    <m/>
    <m/>
    <m/>
    <m/>
    <m/>
    <m/>
    <m/>
    <m/>
    <m/>
  </r>
  <r>
    <x v="0"/>
    <s v="Paquette"/>
    <s v="Lauraine"/>
    <d v="1925-12-23T00:00:00"/>
    <s v="PAQL 2562 2317"/>
    <x v="0"/>
    <s v="b2"/>
    <n v="1141"/>
    <s v="F"/>
    <s v="Absente"/>
    <s v="Aucun Dépistage"/>
    <x v="2"/>
    <m/>
    <m/>
    <m/>
    <m/>
    <m/>
    <m/>
    <m/>
    <m/>
    <m/>
    <m/>
    <m/>
    <m/>
    <m/>
    <m/>
    <m/>
    <m/>
    <m/>
    <m/>
    <m/>
    <s v="Absente"/>
    <m/>
    <m/>
    <m/>
    <m/>
    <m/>
    <m/>
    <m/>
    <m/>
    <m/>
    <m/>
    <m/>
    <m/>
    <m/>
    <m/>
    <m/>
    <m/>
    <m/>
    <m/>
    <m/>
    <m/>
    <m/>
    <m/>
    <m/>
    <m/>
    <m/>
    <m/>
    <m/>
    <m/>
    <m/>
    <m/>
    <m/>
    <m/>
    <m/>
    <m/>
    <m/>
    <m/>
    <m/>
    <m/>
    <m/>
    <m/>
    <m/>
    <m/>
    <m/>
    <m/>
    <m/>
    <m/>
    <m/>
    <m/>
    <x v="0"/>
    <m/>
    <m/>
    <m/>
    <m/>
    <m/>
    <m/>
    <m/>
    <m/>
    <m/>
  </r>
  <r>
    <x v="0"/>
    <s v="St-Onge"/>
    <s v="Jeannine"/>
    <d v="1937-02-19T00:00:00"/>
    <s v="STOJ 3752 1918"/>
    <x v="0"/>
    <s v="b2"/>
    <n v="1143"/>
    <s v="F"/>
    <s v="Absente"/>
    <s v="Aucun Dépistage"/>
    <x v="2"/>
    <m/>
    <m/>
    <m/>
    <m/>
    <m/>
    <m/>
    <m/>
    <m/>
    <m/>
    <m/>
    <m/>
    <m/>
    <m/>
    <m/>
    <m/>
    <m/>
    <m/>
    <m/>
    <m/>
    <s v="Absente"/>
    <m/>
    <m/>
    <m/>
    <m/>
    <m/>
    <m/>
    <m/>
    <m/>
    <m/>
    <m/>
    <m/>
    <m/>
    <m/>
    <m/>
    <m/>
    <m/>
    <m/>
    <m/>
    <m/>
    <m/>
    <m/>
    <m/>
    <m/>
    <m/>
    <m/>
    <m/>
    <m/>
    <m/>
    <m/>
    <m/>
    <m/>
    <m/>
    <m/>
    <m/>
    <m/>
    <m/>
    <m/>
    <m/>
    <m/>
    <m/>
    <m/>
    <m/>
    <m/>
    <m/>
    <m/>
    <m/>
    <m/>
    <m/>
    <x v="0"/>
    <m/>
    <m/>
    <m/>
    <m/>
    <m/>
    <m/>
    <m/>
    <m/>
    <m/>
  </r>
  <r>
    <x v="0"/>
    <s v="Chapdelaine "/>
    <s v="Denyse"/>
    <d v="1941-06-11T00:00:00"/>
    <s v="CHAD 4156 1111"/>
    <x v="0"/>
    <s v="b2"/>
    <n v="1117"/>
    <s v="F"/>
    <d v="2021-02-21T00:00:00"/>
    <s v="Positif"/>
    <x v="1"/>
    <m/>
    <m/>
    <m/>
    <m/>
    <m/>
    <m/>
    <m/>
    <m/>
    <m/>
    <m/>
    <m/>
    <s v="Oui"/>
    <m/>
    <m/>
    <m/>
    <m/>
    <m/>
    <m/>
    <m/>
    <d v="2021-02-12T00:00:00"/>
    <s v="Négatif"/>
    <d v="2021-02-17T00:00:00"/>
    <s v="Négatif"/>
    <d v="2021-02-21T00:00:00"/>
    <s v="Positif"/>
    <m/>
    <m/>
    <m/>
    <m/>
    <m/>
    <m/>
    <m/>
    <m/>
    <m/>
    <m/>
    <m/>
    <m/>
    <m/>
    <m/>
    <m/>
    <m/>
    <m/>
    <m/>
    <m/>
    <m/>
    <m/>
    <m/>
    <m/>
    <m/>
    <m/>
    <m/>
    <m/>
    <m/>
    <m/>
    <m/>
    <m/>
    <m/>
    <s v="Oui"/>
    <s v="st-lambert"/>
    <d v="2021-02-21T00:00:00"/>
    <m/>
    <m/>
    <m/>
    <m/>
    <m/>
    <m/>
    <m/>
    <m/>
    <x v="1"/>
    <m/>
    <m/>
    <m/>
    <m/>
    <m/>
    <m/>
    <m/>
    <m/>
    <m/>
  </r>
  <r>
    <x v="0"/>
    <s v="Durand "/>
    <s v="Claude"/>
    <d v="1939-09-02T00:00:00"/>
    <s v="DURC 3909 0218"/>
    <x v="0"/>
    <s v="b2"/>
    <s v="311A"/>
    <s v="H"/>
    <d v="2021-02-18T00:00:00"/>
    <s v="Négatif"/>
    <x v="0"/>
    <m/>
    <m/>
    <m/>
    <m/>
    <m/>
    <m/>
    <m/>
    <m/>
    <m/>
    <m/>
    <m/>
    <m/>
    <m/>
    <m/>
    <m/>
    <m/>
    <m/>
    <m/>
    <m/>
    <d v="2021-02-12T00:00:00"/>
    <s v="Non conforme"/>
    <d v="2021-02-18T00:00:00"/>
    <s v="Négatif"/>
    <m/>
    <m/>
    <m/>
    <m/>
    <m/>
    <m/>
    <m/>
    <m/>
    <m/>
    <m/>
    <m/>
    <m/>
    <m/>
    <m/>
    <m/>
    <m/>
    <m/>
    <m/>
    <m/>
    <m/>
    <m/>
    <m/>
    <m/>
    <m/>
    <m/>
    <m/>
    <m/>
    <m/>
    <m/>
    <m/>
    <m/>
    <m/>
    <m/>
    <m/>
    <m/>
    <m/>
    <m/>
    <m/>
    <m/>
    <m/>
    <m/>
    <m/>
    <m/>
    <m/>
    <m/>
    <x v="0"/>
    <m/>
    <m/>
    <m/>
    <m/>
    <m/>
    <m/>
    <m/>
    <m/>
    <m/>
  </r>
  <r>
    <x v="0"/>
    <s v="Lamoureux"/>
    <s v="Richard"/>
    <m/>
    <m/>
    <x v="1"/>
    <m/>
    <m/>
    <m/>
    <d v="2021-02-22T00:00:00"/>
    <s v="Positif"/>
    <x v="1"/>
    <m/>
    <m/>
    <m/>
    <m/>
    <m/>
    <m/>
    <m/>
    <m/>
    <m/>
    <m/>
    <m/>
    <m/>
    <m/>
    <m/>
    <m/>
    <m/>
    <m/>
    <m/>
    <m/>
    <d v="2021-02-22T00:00:00"/>
    <s v="Positif"/>
    <m/>
    <m/>
    <m/>
    <m/>
    <m/>
    <m/>
    <m/>
    <m/>
    <m/>
    <m/>
    <m/>
    <m/>
    <m/>
    <m/>
    <m/>
    <m/>
    <m/>
    <m/>
    <m/>
    <m/>
    <m/>
    <m/>
    <m/>
    <m/>
    <m/>
    <m/>
    <m/>
    <m/>
    <m/>
    <m/>
    <m/>
    <m/>
    <m/>
    <m/>
    <m/>
    <m/>
    <m/>
    <m/>
    <m/>
    <m/>
    <m/>
    <m/>
    <m/>
    <m/>
    <m/>
    <m/>
    <m/>
    <x v="1"/>
    <m/>
    <m/>
    <m/>
    <m/>
    <m/>
    <m/>
    <m/>
    <m/>
    <m/>
  </r>
  <r>
    <x v="0"/>
    <s v="Ravary"/>
    <s v="Gracia"/>
    <m/>
    <m/>
    <x v="1"/>
    <m/>
    <m/>
    <m/>
    <d v="2021-02-22T00:00:00"/>
    <s v="Positif"/>
    <x v="1"/>
    <m/>
    <m/>
    <m/>
    <m/>
    <m/>
    <m/>
    <m/>
    <m/>
    <m/>
    <m/>
    <m/>
    <m/>
    <m/>
    <m/>
    <m/>
    <m/>
    <m/>
    <m/>
    <m/>
    <d v="2021-02-22T00:00:00"/>
    <s v="Positif"/>
    <m/>
    <m/>
    <m/>
    <m/>
    <m/>
    <m/>
    <m/>
    <m/>
    <m/>
    <m/>
    <m/>
    <m/>
    <m/>
    <m/>
    <m/>
    <m/>
    <m/>
    <m/>
    <m/>
    <m/>
    <m/>
    <m/>
    <m/>
    <m/>
    <m/>
    <m/>
    <m/>
    <m/>
    <m/>
    <m/>
    <m/>
    <m/>
    <m/>
    <m/>
    <m/>
    <m/>
    <m/>
    <m/>
    <m/>
    <m/>
    <m/>
    <m/>
    <m/>
    <m/>
    <m/>
    <m/>
    <m/>
    <x v="1"/>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eau croisé dynamique1" cacheId="0" applyNumberFormats="0" applyBorderFormats="0" applyFontFormats="0" applyPatternFormats="0" applyAlignmentFormats="0" applyWidthHeightFormats="1" dataCaption="Valeurs" updatedVersion="6" minRefreshableVersion="3" itemPrintTitles="1" createdVersion="5" indent="0" outline="1" outlineData="1" multipleFieldFilters="0">
  <location ref="A3:C8" firstHeaderRow="1" firstDataRow="2" firstDataCol="1"/>
  <pivotFields count="90">
    <pivotField axis="axisRow" showAll="0" countASubtotal="1">
      <items count="10">
        <item m="1" x="4"/>
        <item x="1"/>
        <item m="1" x="7"/>
        <item m="1" x="2"/>
        <item m="1" x="6"/>
        <item m="1" x="5"/>
        <item m="1" x="3"/>
        <item m="1" x="8"/>
        <item x="0"/>
        <item t="countA"/>
      </items>
    </pivotField>
    <pivotField showAll="0"/>
    <pivotField showAll="0"/>
    <pivotField showAll="0"/>
    <pivotField showAll="0"/>
    <pivotField name="Résident / TdS " axis="axisRow" showAll="0" defaultSubtotal="0">
      <items count="5">
        <item x="0"/>
        <item m="1" x="3"/>
        <item h="1" m="1" x="2"/>
        <item h="1" x="1"/>
        <item m="1" x="4"/>
      </items>
    </pivotField>
    <pivotField showAll="0"/>
    <pivotField showAll="0"/>
    <pivotField showAll="0"/>
    <pivotField showAll="0"/>
    <pivotField showAll="0"/>
    <pivotField name="Statut du cas" axis="axisCol" dataField="1" multipleItemSelectionAllowed="1" showAll="0" countASubtotal="1">
      <items count="7">
        <item h="1" x="2"/>
        <item m="1" x="5"/>
        <item h="1" m="1" x="4"/>
        <item h="1" x="0"/>
        <item x="1"/>
        <item m="1" x="3"/>
        <item t="countA"/>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defaultSubtotal="0"/>
    <pivotField showAll="0"/>
    <pivotField showAll="0" defaultSubtotal="0"/>
    <pivotField showAll="0"/>
    <pivotField showAll="0"/>
    <pivotField showAll="0"/>
    <pivotField showAll="0"/>
    <pivotField showAll="0"/>
    <pivotField showAll="0"/>
    <pivotField showAll="0"/>
    <pivotField axis="axisRow" showAll="0">
      <items count="3">
        <item x="0"/>
        <item x="1"/>
        <item t="default"/>
      </items>
    </pivotField>
    <pivotField showAll="0"/>
    <pivotField showAll="0"/>
    <pivotField showAll="0"/>
    <pivotField showAll="0"/>
    <pivotField showAll="0"/>
    <pivotField showAll="0"/>
    <pivotField showAll="0"/>
    <pivotField showAll="0"/>
    <pivotField showAll="0"/>
  </pivotFields>
  <rowFields count="3">
    <field x="0"/>
    <field x="80"/>
    <field x="5"/>
  </rowFields>
  <rowItems count="4">
    <i>
      <x v="8"/>
    </i>
    <i r="1">
      <x v="1"/>
    </i>
    <i r="2">
      <x/>
    </i>
    <i t="grand">
      <x/>
    </i>
  </rowItems>
  <colFields count="1">
    <field x="11"/>
  </colFields>
  <colItems count="2">
    <i>
      <x v="4"/>
    </i>
    <i t="grand">
      <x/>
    </i>
  </colItems>
  <dataFields count="1">
    <dataField name="Nombre de Statut du cas" fld="11" subtotal="count" baseField="0" baseItem="0"/>
  </dataFields>
  <formats count="4">
    <format dxfId="67">
      <pivotArea outline="0" collapsedLevelsAreSubtotals="1" fieldPosition="0"/>
    </format>
    <format dxfId="66">
      <pivotArea dataOnly="0" labelOnly="1" fieldPosition="0">
        <references count="1">
          <reference field="11" count="0"/>
        </references>
      </pivotArea>
    </format>
    <format dxfId="65">
      <pivotArea dataOnly="0" labelOnly="1" grandCol="1" outline="0" fieldPosition="0"/>
    </format>
    <format dxfId="64">
      <pivotArea dataOnly="0"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id="1" name="Tableau1" displayName="Tableau1" ref="B8:P58" totalsRowShown="0" headerRowDxfId="57" dataDxfId="56">
  <autoFilter ref="B8:P58"/>
  <tableColumns count="15">
    <tableColumn id="48" name="Nom (Naissance) - Prénom _x000a_" dataDxfId="55" totalsRowDxfId="54"/>
    <tableColumn id="3" name="DDN_x000a_(aaaa-mm-jj)" dataDxfId="53" totalsRowDxfId="52"/>
    <tableColumn id="37" name="RAMQ" dataDxfId="51"/>
    <tableColumn id="6" name="# de chambre" dataDxfId="50"/>
    <tableColumn id="39" name="Usager /_x000a_TdS _x000a__x000a_" dataDxfId="49"/>
    <tableColumn id="4" name="Début isolement ou dernier jour travaillé" dataDxfId="48"/>
    <tableColumn id="88" name="Début Sx_x000a_(vide si Ø)_x000a_aaaa-mm-jj" dataDxfId="47"/>
    <tableColumn id="5" name="Colonne1" dataDxfId="46"/>
    <tableColumn id="1" name="Symptômes" dataDxfId="45"/>
    <tableColumn id="10" name="Date de fin des symptômes" dataDxfId="44"/>
    <tableColumn id="46" name="Source d'acquisition _x000a_Ex: Souper de famille, salle à manger, contact usager, etc. " dataDxfId="43"/>
    <tableColumn id="8" name="Contact_x000a_Ex: M. Tartempion " dataDxfId="42"/>
    <tableColumn id="2" name="Date évolution du cas" dataDxfId="41"/>
    <tableColumn id="17" name="Évolution du _x000a_Cas " dataDxfId="40"/>
    <tableColumn id="18" name="Commentaires" dataDxfId="39"/>
  </tableColumns>
  <tableStyleInfo name="TableStyleLight16" showFirstColumn="0" showLastColumn="0" showRowStripes="1" showColumnStripes="0"/>
</table>
</file>

<file path=xl/tables/table10.xml><?xml version="1.0" encoding="utf-8"?>
<table xmlns="http://schemas.openxmlformats.org/spreadsheetml/2006/main" id="9" name="Tableau9" displayName="Tableau9" ref="O1:O10" totalsRowShown="0">
  <autoFilter ref="O1:O10"/>
  <tableColumns count="1">
    <tableColumn id="1" name="Résultat 1-14"/>
  </tableColumns>
  <tableStyleInfo name="TableStyleMedium2" showFirstColumn="0" showLastColumn="0" showRowStripes="1" showColumnStripes="0"/>
</table>
</file>

<file path=xl/tables/table11.xml><?xml version="1.0" encoding="utf-8"?>
<table xmlns="http://schemas.openxmlformats.org/spreadsheetml/2006/main" id="10" name="Tableau10" displayName="Tableau10" ref="S1:S7" totalsRowShown="0">
  <autoFilter ref="S1:S7"/>
  <tableColumns count="1">
    <tableColumn id="1" name="Évolution du _x000a_Cas / Contact"/>
  </tableColumns>
  <tableStyleInfo name="TableStyleMedium2" showFirstColumn="0" showLastColumn="0" showRowStripes="1" showColumnStripes="0"/>
</table>
</file>

<file path=xl/tables/table12.xml><?xml version="1.0" encoding="utf-8"?>
<table xmlns="http://schemas.openxmlformats.org/spreadsheetml/2006/main" id="11" name="Tableau11" displayName="Tableau11" ref="Q1:Q9" totalsRowShown="0">
  <autoFilter ref="Q1:Q9"/>
  <tableColumns count="1">
    <tableColumn id="1" name="Type de milieu d'acquisition_x000a_(menu déroulant)"/>
  </tableColumns>
  <tableStyleInfo name="TableStyleMedium2" showFirstColumn="0" showLastColumn="0" showRowStripes="1" showColumnStripes="0"/>
</table>
</file>

<file path=xl/tables/table13.xml><?xml version="1.0" encoding="utf-8"?>
<table xmlns="http://schemas.openxmlformats.org/spreadsheetml/2006/main" id="12" name="Tableau12" displayName="Tableau12" ref="W1:W4" totalsRowShown="0">
  <autoFilter ref="W1:W4"/>
  <tableColumns count="1">
    <tableColumn id="1" name="Niveau de contact"/>
  </tableColumns>
  <tableStyleInfo name="TableStyleMedium2" showFirstColumn="0" showLastColumn="0" showRowStripes="1" showColumnStripes="0"/>
</table>
</file>

<file path=xl/tables/table14.xml><?xml version="1.0" encoding="utf-8"?>
<table xmlns="http://schemas.openxmlformats.org/spreadsheetml/2006/main" id="13" name="Tableau14" displayName="Tableau14" ref="Y1:Y4" totalsRowShown="0" headerRowDxfId="3">
  <autoFilter ref="Y1:Y4"/>
  <tableColumns count="1">
    <tableColumn id="1" name="Statut"/>
  </tableColumns>
  <tableStyleInfo name="TableStyleMedium2" showFirstColumn="0" showLastColumn="0" showRowStripes="1" showColumnStripes="0"/>
</table>
</file>

<file path=xl/tables/table15.xml><?xml version="1.0" encoding="utf-8"?>
<table xmlns="http://schemas.openxmlformats.org/spreadsheetml/2006/main" id="14" name="Tableau15" displayName="Tableau15" ref="AA1:AA5" totalsRowShown="0" headerRowDxfId="2">
  <autoFilter ref="AA1:AA5"/>
  <tableColumns count="1">
    <tableColumn id="1" name="Degré de risque"/>
  </tableColumns>
  <tableStyleInfo name="TableStyleMedium2" showFirstColumn="0" showLastColumn="0" showRowStripes="1" showColumnStripes="0"/>
</table>
</file>

<file path=xl/tables/table16.xml><?xml version="1.0" encoding="utf-8"?>
<table xmlns="http://schemas.openxmlformats.org/spreadsheetml/2006/main" id="16" name="Tableau16" displayName="Tableau16" ref="AC1:AC4" totalsRowShown="0" headerRowDxfId="1">
  <autoFilter ref="AC1:AC4"/>
  <tableColumns count="1">
    <tableColumn id="1" name="Niveau de risque"/>
  </tableColumns>
  <tableStyleInfo name="TableStyleMedium2" showFirstColumn="0" showLastColumn="0" showRowStripes="1" showColumnStripes="0"/>
</table>
</file>

<file path=xl/tables/table17.xml><?xml version="1.0" encoding="utf-8"?>
<table xmlns="http://schemas.openxmlformats.org/spreadsheetml/2006/main" id="17" name="Tableau17" displayName="Tableau17" ref="AE1:AE6" totalsRowShown="0" headerRowDxfId="0">
  <autoFilter ref="AE1:AE6"/>
  <tableColumns count="1">
    <tableColumn id="1" name="Type MV"/>
  </tableColumns>
  <tableStyleInfo name="TableStyleMedium2" showFirstColumn="0" showLastColumn="0" showRowStripes="1" showColumnStripes="0"/>
</table>
</file>

<file path=xl/tables/table18.xml><?xml version="1.0" encoding="utf-8"?>
<table xmlns="http://schemas.openxmlformats.org/spreadsheetml/2006/main" id="18" name="Tableau18" displayName="Tableau18" ref="U1:U3" totalsRowShown="0">
  <autoFilter ref="U1:U3"/>
  <tableColumns count="1">
    <tableColumn id="1" name="Archivé"/>
  </tableColumns>
  <tableStyleInfo name="TableStyleMedium2" showFirstColumn="0" showLastColumn="0" showRowStripes="1" showColumnStripes="0"/>
</table>
</file>

<file path=xl/tables/table2.xml><?xml version="1.0" encoding="utf-8"?>
<table xmlns="http://schemas.openxmlformats.org/spreadsheetml/2006/main" id="15" name="Tableau116" displayName="Tableau116" ref="B15:R207" totalsRowShown="0" headerRowDxfId="28" dataDxfId="27">
  <autoFilter ref="B15:R207"/>
  <tableColumns count="17">
    <tableColumn id="48" name="Nom (Naissance) - Prénom _x000a_" dataDxfId="26" totalsRowDxfId="25"/>
    <tableColumn id="3" name="DDN_x000a_(aaaa-mm-jj)" dataDxfId="24" totalsRowDxfId="23"/>
    <tableColumn id="37" name="RAMQ" dataDxfId="22"/>
    <tableColumn id="6" name="# de chambre" dataDxfId="21"/>
    <tableColumn id="39" name="Usager /_x000a_TdS _x000a__x000a_" dataDxfId="20"/>
    <tableColumn id="84" name="Vaccination_x000a_Oui / Non" dataDxfId="19"/>
    <tableColumn id="4" name="Début isolement ou dernier jour travaillé" dataDxfId="18"/>
    <tableColumn id="88" name="Début Sx_x000a_(vide si Ø)_x000a_aaaa-mm-jj" dataDxfId="17"/>
    <tableColumn id="9" name="Date dépistage_x000a_aaaa-mm-jj" dataDxfId="16" totalsRowDxfId="15"/>
    <tableColumn id="10" name="Résultat de dépistage" dataDxfId="14"/>
    <tableColumn id="1" name="Date de rétablissement probable" dataDxfId="13"/>
    <tableColumn id="46" name="Source d'acquisition _x000a_Ex: Souper de famille, salle à manger, contact usager, etc. " dataDxfId="12"/>
    <tableColumn id="8" name="Contact_x000a_Ex: M. Tartempion " dataDxfId="11"/>
    <tableColumn id="5" name="C-PAP/_x000a_Immuno-supprimé" dataDxfId="10"/>
    <tableColumn id="2" name="Date évolution du cas" dataDxfId="9"/>
    <tableColumn id="17" name="Évolution du _x000a_Cas " dataDxfId="8"/>
    <tableColumn id="18" name="Commentaires" dataDxfId="7"/>
  </tableColumns>
  <tableStyleInfo name="TableStyleLight16" showFirstColumn="0" showLastColumn="0" showRowStripes="1" showColumnStripes="0"/>
</table>
</file>

<file path=xl/tables/table3.xml><?xml version="1.0" encoding="utf-8"?>
<table xmlns="http://schemas.openxmlformats.org/spreadsheetml/2006/main" id="2" name="Tableau13" displayName="Tableau13" ref="A1:A193" totalsRowShown="0" headerRowDxfId="6" dataDxfId="5">
  <autoFilter ref="A1:A193"/>
  <tableColumns count="1">
    <tableColumn id="1" name="Nom du milieu de vie" dataDxfId="4"/>
  </tableColumns>
  <tableStyleInfo name="TableStyleMedium2" showFirstColumn="0" showLastColumn="0" showRowStripes="1" showColumnStripes="0"/>
</table>
</file>

<file path=xl/tables/table4.xml><?xml version="1.0" encoding="utf-8"?>
<table xmlns="http://schemas.openxmlformats.org/spreadsheetml/2006/main" id="3" name="Tableau2" displayName="Tableau2" ref="C1:C10" totalsRowShown="0">
  <autoFilter ref="C1:C10"/>
  <tableColumns count="1">
    <tableColumn id="1" name="Statut du milieu"/>
  </tableColumns>
  <tableStyleInfo name="TableStyleMedium2" showFirstColumn="0" showLastColumn="0" showRowStripes="1" showColumnStripes="0"/>
</table>
</file>

<file path=xl/tables/table5.xml><?xml version="1.0" encoding="utf-8"?>
<table xmlns="http://schemas.openxmlformats.org/spreadsheetml/2006/main" id="4" name="Tableau4" displayName="Tableau4" ref="E1:E4" totalsRowShown="0">
  <autoFilter ref="E1:E4"/>
  <tableColumns count="1">
    <tableColumn id="1" name="Résident /_x000a_TdS /_x000a_TdS hors région /_x000a_Contact social"/>
  </tableColumns>
  <tableStyleInfo name="TableStyleMedium2" showFirstColumn="0" showLastColumn="0" showRowStripes="1" showColumnStripes="0"/>
</table>
</file>

<file path=xl/tables/table6.xml><?xml version="1.0" encoding="utf-8"?>
<table xmlns="http://schemas.openxmlformats.org/spreadsheetml/2006/main" id="5" name="Tableau5" displayName="Tableau5" ref="G1:G4" totalsRowShown="0">
  <autoFilter ref="G1:G4"/>
  <tableColumns count="1">
    <tableColumn id="1" name="Sexe_x000a_F / H"/>
  </tableColumns>
  <tableStyleInfo name="TableStyleMedium2" showFirstColumn="0" showLastColumn="0" showRowStripes="1" showColumnStripes="0"/>
</table>
</file>

<file path=xl/tables/table7.xml><?xml version="1.0" encoding="utf-8"?>
<table xmlns="http://schemas.openxmlformats.org/spreadsheetml/2006/main" id="6" name="Tableau6" displayName="Tableau6" ref="I1:I6" totalsRowShown="0">
  <autoFilter ref="I1:I6"/>
  <tableColumns count="1">
    <tableColumn id="1" name="Question"/>
  </tableColumns>
  <tableStyleInfo name="TableStyleMedium2" showFirstColumn="0" showLastColumn="0" showRowStripes="1" showColumnStripes="0"/>
</table>
</file>

<file path=xl/tables/table8.xml><?xml version="1.0" encoding="utf-8"?>
<table xmlns="http://schemas.openxmlformats.org/spreadsheetml/2006/main" id="7" name="Tableau7" displayName="Tableau7" ref="K1:K4" totalsRowShown="0">
  <autoFilter ref="K1:K4"/>
  <tableColumns count="1">
    <tableColumn id="1" name="Niveau de risque_x000a_Étroit / Élargi"/>
  </tableColumns>
  <tableStyleInfo name="TableStyleMedium2" showFirstColumn="0" showLastColumn="0" showRowStripes="1" showColumnStripes="0"/>
</table>
</file>

<file path=xl/tables/table9.xml><?xml version="1.0" encoding="utf-8"?>
<table xmlns="http://schemas.openxmlformats.org/spreadsheetml/2006/main" id="8" name="Tableau8" displayName="Tableau8" ref="M1:M5" totalsRowShown="0">
  <autoFilter ref="M1:M5"/>
  <tableColumns count="1">
    <tableColumn id="1" name="Lien avec variant_x000a_Oui / Non / Inconnu"/>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226" Type="http://schemas.openxmlformats.org/officeDocument/2006/relationships/ctrlProp" Target="../ctrlProps/ctrlProp223.xml"/><Relationship Id="rId247" Type="http://schemas.openxmlformats.org/officeDocument/2006/relationships/ctrlProp" Target="../ctrlProps/ctrlProp244.xml"/><Relationship Id="rId107" Type="http://schemas.openxmlformats.org/officeDocument/2006/relationships/ctrlProp" Target="../ctrlProps/ctrlProp104.xml"/><Relationship Id="rId268" Type="http://schemas.openxmlformats.org/officeDocument/2006/relationships/ctrlProp" Target="../ctrlProps/ctrlProp265.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37" Type="http://schemas.openxmlformats.org/officeDocument/2006/relationships/ctrlProp" Target="../ctrlProps/ctrlProp234.xml"/><Relationship Id="rId258" Type="http://schemas.openxmlformats.org/officeDocument/2006/relationships/ctrlProp" Target="../ctrlProps/ctrlProp255.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227" Type="http://schemas.openxmlformats.org/officeDocument/2006/relationships/ctrlProp" Target="../ctrlProps/ctrlProp224.xml"/><Relationship Id="rId248" Type="http://schemas.openxmlformats.org/officeDocument/2006/relationships/ctrlProp" Target="../ctrlProps/ctrlProp245.xml"/><Relationship Id="rId269" Type="http://schemas.openxmlformats.org/officeDocument/2006/relationships/ctrlProp" Target="../ctrlProps/ctrlProp266.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217" Type="http://schemas.openxmlformats.org/officeDocument/2006/relationships/ctrlProp" Target="../ctrlProps/ctrlProp214.xml"/><Relationship Id="rId6" Type="http://schemas.openxmlformats.org/officeDocument/2006/relationships/ctrlProp" Target="../ctrlProps/ctrlProp3.xml"/><Relationship Id="rId238" Type="http://schemas.openxmlformats.org/officeDocument/2006/relationships/ctrlProp" Target="../ctrlProps/ctrlProp235.xml"/><Relationship Id="rId259" Type="http://schemas.openxmlformats.org/officeDocument/2006/relationships/ctrlProp" Target="../ctrlProps/ctrlProp256.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172" Type="http://schemas.openxmlformats.org/officeDocument/2006/relationships/ctrlProp" Target="../ctrlProps/ctrlProp169.xml"/><Relationship Id="rId193" Type="http://schemas.openxmlformats.org/officeDocument/2006/relationships/ctrlProp" Target="../ctrlProps/ctrlProp190.xml"/><Relationship Id="rId202" Type="http://schemas.openxmlformats.org/officeDocument/2006/relationships/ctrlProp" Target="../ctrlProps/ctrlProp199.xml"/><Relationship Id="rId207" Type="http://schemas.openxmlformats.org/officeDocument/2006/relationships/ctrlProp" Target="../ctrlProps/ctrlProp204.xml"/><Relationship Id="rId223" Type="http://schemas.openxmlformats.org/officeDocument/2006/relationships/ctrlProp" Target="../ctrlProps/ctrlProp220.xml"/><Relationship Id="rId228" Type="http://schemas.openxmlformats.org/officeDocument/2006/relationships/ctrlProp" Target="../ctrlProps/ctrlProp225.xml"/><Relationship Id="rId244" Type="http://schemas.openxmlformats.org/officeDocument/2006/relationships/ctrlProp" Target="../ctrlProps/ctrlProp241.xml"/><Relationship Id="rId249" Type="http://schemas.openxmlformats.org/officeDocument/2006/relationships/ctrlProp" Target="../ctrlProps/ctrlProp24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260" Type="http://schemas.openxmlformats.org/officeDocument/2006/relationships/ctrlProp" Target="../ctrlProps/ctrlProp257.xml"/><Relationship Id="rId265" Type="http://schemas.openxmlformats.org/officeDocument/2006/relationships/ctrlProp" Target="../ctrlProps/ctrlProp262.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183" Type="http://schemas.openxmlformats.org/officeDocument/2006/relationships/ctrlProp" Target="../ctrlProps/ctrlProp180.xml"/><Relationship Id="rId213" Type="http://schemas.openxmlformats.org/officeDocument/2006/relationships/ctrlProp" Target="../ctrlProps/ctrlProp210.xml"/><Relationship Id="rId218" Type="http://schemas.openxmlformats.org/officeDocument/2006/relationships/ctrlProp" Target="../ctrlProps/ctrlProp215.xml"/><Relationship Id="rId234" Type="http://schemas.openxmlformats.org/officeDocument/2006/relationships/ctrlProp" Target="../ctrlProps/ctrlProp231.xml"/><Relationship Id="rId239" Type="http://schemas.openxmlformats.org/officeDocument/2006/relationships/ctrlProp" Target="../ctrlProps/ctrlProp236.xml"/><Relationship Id="rId2" Type="http://schemas.openxmlformats.org/officeDocument/2006/relationships/drawing" Target="../drawings/drawing1.xml"/><Relationship Id="rId29" Type="http://schemas.openxmlformats.org/officeDocument/2006/relationships/ctrlProp" Target="../ctrlProps/ctrlProp26.xml"/><Relationship Id="rId250" Type="http://schemas.openxmlformats.org/officeDocument/2006/relationships/ctrlProp" Target="../ctrlProps/ctrlProp247.xml"/><Relationship Id="rId255" Type="http://schemas.openxmlformats.org/officeDocument/2006/relationships/ctrlProp" Target="../ctrlProps/ctrlProp252.xml"/><Relationship Id="rId271" Type="http://schemas.openxmlformats.org/officeDocument/2006/relationships/ctrlProp" Target="../ctrlProps/ctrlProp268.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199" Type="http://schemas.openxmlformats.org/officeDocument/2006/relationships/ctrlProp" Target="../ctrlProps/ctrlProp196.xml"/><Relationship Id="rId203" Type="http://schemas.openxmlformats.org/officeDocument/2006/relationships/ctrlProp" Target="../ctrlProps/ctrlProp200.xml"/><Relationship Id="rId208" Type="http://schemas.openxmlformats.org/officeDocument/2006/relationships/ctrlProp" Target="../ctrlProps/ctrlProp205.xml"/><Relationship Id="rId229" Type="http://schemas.openxmlformats.org/officeDocument/2006/relationships/ctrlProp" Target="../ctrlProps/ctrlProp226.xml"/><Relationship Id="rId19" Type="http://schemas.openxmlformats.org/officeDocument/2006/relationships/ctrlProp" Target="../ctrlProps/ctrlProp16.xml"/><Relationship Id="rId224" Type="http://schemas.openxmlformats.org/officeDocument/2006/relationships/ctrlProp" Target="../ctrlProps/ctrlProp221.xml"/><Relationship Id="rId240" Type="http://schemas.openxmlformats.org/officeDocument/2006/relationships/ctrlProp" Target="../ctrlProps/ctrlProp237.xml"/><Relationship Id="rId245" Type="http://schemas.openxmlformats.org/officeDocument/2006/relationships/ctrlProp" Target="../ctrlProps/ctrlProp242.xml"/><Relationship Id="rId261" Type="http://schemas.openxmlformats.org/officeDocument/2006/relationships/ctrlProp" Target="../ctrlProps/ctrlProp258.xml"/><Relationship Id="rId266" Type="http://schemas.openxmlformats.org/officeDocument/2006/relationships/ctrlProp" Target="../ctrlProps/ctrlProp263.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219" Type="http://schemas.openxmlformats.org/officeDocument/2006/relationships/ctrlProp" Target="../ctrlProps/ctrlProp216.xml"/><Relationship Id="rId3" Type="http://schemas.openxmlformats.org/officeDocument/2006/relationships/vmlDrawing" Target="../drawings/vmlDrawing1.vml"/><Relationship Id="rId214" Type="http://schemas.openxmlformats.org/officeDocument/2006/relationships/ctrlProp" Target="../ctrlProps/ctrlProp211.xml"/><Relationship Id="rId230" Type="http://schemas.openxmlformats.org/officeDocument/2006/relationships/ctrlProp" Target="../ctrlProps/ctrlProp227.xml"/><Relationship Id="rId235" Type="http://schemas.openxmlformats.org/officeDocument/2006/relationships/ctrlProp" Target="../ctrlProps/ctrlProp232.xml"/><Relationship Id="rId251" Type="http://schemas.openxmlformats.org/officeDocument/2006/relationships/ctrlProp" Target="../ctrlProps/ctrlProp248.xml"/><Relationship Id="rId256" Type="http://schemas.openxmlformats.org/officeDocument/2006/relationships/ctrlProp" Target="../ctrlProps/ctrlProp253.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72" Type="http://schemas.openxmlformats.org/officeDocument/2006/relationships/ctrlProp" Target="../ctrlProps/ctrlProp269.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209" Type="http://schemas.openxmlformats.org/officeDocument/2006/relationships/ctrlProp" Target="../ctrlProps/ctrlProp206.xml"/><Relationship Id="rId190" Type="http://schemas.openxmlformats.org/officeDocument/2006/relationships/ctrlProp" Target="../ctrlProps/ctrlProp187.xml"/><Relationship Id="rId204" Type="http://schemas.openxmlformats.org/officeDocument/2006/relationships/ctrlProp" Target="../ctrlProps/ctrlProp201.xml"/><Relationship Id="rId220" Type="http://schemas.openxmlformats.org/officeDocument/2006/relationships/ctrlProp" Target="../ctrlProps/ctrlProp217.xml"/><Relationship Id="rId225" Type="http://schemas.openxmlformats.org/officeDocument/2006/relationships/ctrlProp" Target="../ctrlProps/ctrlProp222.xml"/><Relationship Id="rId241" Type="http://schemas.openxmlformats.org/officeDocument/2006/relationships/ctrlProp" Target="../ctrlProps/ctrlProp238.xml"/><Relationship Id="rId246" Type="http://schemas.openxmlformats.org/officeDocument/2006/relationships/ctrlProp" Target="../ctrlProps/ctrlProp243.xml"/><Relationship Id="rId267" Type="http://schemas.openxmlformats.org/officeDocument/2006/relationships/ctrlProp" Target="../ctrlProps/ctrlProp264.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262" Type="http://schemas.openxmlformats.org/officeDocument/2006/relationships/ctrlProp" Target="../ctrlProps/ctrlProp259.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10" Type="http://schemas.openxmlformats.org/officeDocument/2006/relationships/ctrlProp" Target="../ctrlProps/ctrlProp20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table" Target="../tables/table1.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3.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table" Target="../tables/table9.xml"/><Relationship Id="rId13" Type="http://schemas.openxmlformats.org/officeDocument/2006/relationships/table" Target="../tables/table14.xml"/><Relationship Id="rId3" Type="http://schemas.openxmlformats.org/officeDocument/2006/relationships/table" Target="../tables/table4.xml"/><Relationship Id="rId7" Type="http://schemas.openxmlformats.org/officeDocument/2006/relationships/table" Target="../tables/table8.xml"/><Relationship Id="rId12" Type="http://schemas.openxmlformats.org/officeDocument/2006/relationships/table" Target="../tables/table13.xml"/><Relationship Id="rId17" Type="http://schemas.openxmlformats.org/officeDocument/2006/relationships/table" Target="../tables/table18.xml"/><Relationship Id="rId2" Type="http://schemas.openxmlformats.org/officeDocument/2006/relationships/table" Target="../tables/table3.xml"/><Relationship Id="rId16" Type="http://schemas.openxmlformats.org/officeDocument/2006/relationships/table" Target="../tables/table17.xml"/><Relationship Id="rId1" Type="http://schemas.openxmlformats.org/officeDocument/2006/relationships/printerSettings" Target="../printerSettings/printerSettings6.bin"/><Relationship Id="rId6" Type="http://schemas.openxmlformats.org/officeDocument/2006/relationships/table" Target="../tables/table7.xml"/><Relationship Id="rId11" Type="http://schemas.openxmlformats.org/officeDocument/2006/relationships/table" Target="../tables/table12.xml"/><Relationship Id="rId5" Type="http://schemas.openxmlformats.org/officeDocument/2006/relationships/table" Target="../tables/table6.xml"/><Relationship Id="rId15" Type="http://schemas.openxmlformats.org/officeDocument/2006/relationships/table" Target="../tables/table16.xml"/><Relationship Id="rId10" Type="http://schemas.openxmlformats.org/officeDocument/2006/relationships/table" Target="../tables/table11.xml"/><Relationship Id="rId4" Type="http://schemas.openxmlformats.org/officeDocument/2006/relationships/table" Target="../tables/table5.xml"/><Relationship Id="rId9" Type="http://schemas.openxmlformats.org/officeDocument/2006/relationships/table" Target="../tables/table10.xml"/><Relationship Id="rId14" Type="http://schemas.openxmlformats.org/officeDocument/2006/relationships/table" Target="../tables/table1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dimension ref="A1:C8"/>
  <sheetViews>
    <sheetView zoomScale="110" zoomScaleNormal="110" workbookViewId="0">
      <selection activeCell="A6" sqref="A6"/>
    </sheetView>
  </sheetViews>
  <sheetFormatPr baseColWidth="10" defaultColWidth="11.42578125" defaultRowHeight="15" customHeight="1"/>
  <cols>
    <col min="1" max="1" width="22.140625" customWidth="1"/>
    <col min="2" max="2" width="13.7109375" customWidth="1"/>
    <col min="3" max="3" width="7.42578125" customWidth="1"/>
    <col min="4" max="21" width="11.42578125" customWidth="1"/>
  </cols>
  <sheetData>
    <row r="1" spans="1:3">
      <c r="B1" s="3"/>
      <c r="C1" s="3"/>
    </row>
    <row r="2" spans="1:3">
      <c r="B2" s="3"/>
      <c r="C2" s="3"/>
    </row>
    <row r="3" spans="1:3">
      <c r="A3" s="5" t="s">
        <v>0</v>
      </c>
      <c r="B3" s="5" t="s">
        <v>1</v>
      </c>
    </row>
    <row r="4" spans="1:3" ht="30">
      <c r="A4" s="5" t="s">
        <v>2</v>
      </c>
      <c r="B4" s="3" t="s">
        <v>3</v>
      </c>
      <c r="C4" s="2" t="s">
        <v>4</v>
      </c>
    </row>
    <row r="5" spans="1:3">
      <c r="A5" s="4" t="s">
        <v>5</v>
      </c>
      <c r="B5" s="3">
        <v>9</v>
      </c>
      <c r="C5" s="2">
        <v>9</v>
      </c>
    </row>
    <row r="6" spans="1:3">
      <c r="A6" s="7">
        <v>309416</v>
      </c>
      <c r="B6" s="3">
        <v>9</v>
      </c>
      <c r="C6" s="2">
        <v>9</v>
      </c>
    </row>
    <row r="7" spans="1:3">
      <c r="A7" s="8" t="s">
        <v>6</v>
      </c>
      <c r="B7" s="3">
        <v>9</v>
      </c>
      <c r="C7" s="2">
        <v>9</v>
      </c>
    </row>
    <row r="8" spans="1:3">
      <c r="A8" s="4" t="s">
        <v>4</v>
      </c>
      <c r="B8" s="3">
        <v>9</v>
      </c>
      <c r="C8" s="2">
        <v>9</v>
      </c>
    </row>
  </sheetData>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tabColor rgb="FF00B0F0"/>
    <pageSetUpPr fitToPage="1"/>
  </sheetPr>
  <dimension ref="A1:O34"/>
  <sheetViews>
    <sheetView zoomScaleNormal="100" workbookViewId="0">
      <selection activeCell="L14" sqref="L14"/>
    </sheetView>
  </sheetViews>
  <sheetFormatPr baseColWidth="10" defaultColWidth="12" defaultRowHeight="15.75"/>
  <cols>
    <col min="1" max="1" width="8.5703125" style="85" customWidth="1"/>
    <col min="2" max="2" width="12" style="85"/>
    <col min="3" max="3" width="25.42578125" style="85" customWidth="1"/>
    <col min="4" max="4" width="15.28515625" style="86" customWidth="1"/>
    <col min="5" max="5" width="11.42578125" style="85" customWidth="1"/>
    <col min="6" max="10" width="12" style="85"/>
    <col min="11" max="11" width="12.42578125" style="85" customWidth="1"/>
    <col min="12" max="16384" width="12" style="85"/>
  </cols>
  <sheetData>
    <row r="1" spans="1:15" ht="22.7" customHeight="1" thickBot="1">
      <c r="A1" s="156" t="s">
        <v>154</v>
      </c>
      <c r="B1" s="156"/>
      <c r="C1" s="156"/>
    </row>
    <row r="2" spans="1:15" ht="21.75" thickBot="1">
      <c r="B2" s="95"/>
      <c r="H2" s="157" t="s">
        <v>106</v>
      </c>
      <c r="I2" s="158"/>
      <c r="J2" s="158"/>
      <c r="K2" s="159"/>
    </row>
    <row r="3" spans="1:15" ht="26.1" customHeight="1" thickBot="1">
      <c r="A3" s="166" t="s">
        <v>153</v>
      </c>
      <c r="B3" s="167"/>
      <c r="C3" s="168"/>
      <c r="D3" s="169"/>
      <c r="E3" s="170"/>
      <c r="F3" s="171"/>
      <c r="G3" s="103"/>
      <c r="H3" s="160"/>
      <c r="I3" s="161"/>
      <c r="J3" s="161"/>
      <c r="K3" s="162"/>
    </row>
    <row r="4" spans="1:15" ht="27" customHeight="1" thickBot="1">
      <c r="A4" s="166" t="s">
        <v>152</v>
      </c>
      <c r="B4" s="167"/>
      <c r="C4" s="168"/>
      <c r="D4" s="172"/>
      <c r="E4" s="173"/>
      <c r="F4" s="174"/>
      <c r="H4" s="163"/>
      <c r="I4" s="164"/>
      <c r="J4" s="164"/>
      <c r="K4" s="165"/>
    </row>
    <row r="6" spans="1:15" ht="30" customHeight="1">
      <c r="A6" s="175" t="s">
        <v>151</v>
      </c>
      <c r="B6" s="175"/>
      <c r="C6" s="175"/>
      <c r="D6" s="175"/>
      <c r="E6" s="175"/>
      <c r="F6" s="175"/>
      <c r="G6" s="175"/>
      <c r="H6" s="175"/>
      <c r="I6" s="175"/>
      <c r="J6" s="175"/>
      <c r="M6" s="102"/>
      <c r="N6" s="102"/>
      <c r="O6" s="102"/>
    </row>
    <row r="7" spans="1:15" ht="30" customHeight="1" thickBot="1">
      <c r="B7" s="94"/>
      <c r="C7" s="92"/>
      <c r="D7" s="92"/>
      <c r="E7" s="92"/>
      <c r="F7" s="92"/>
      <c r="G7" s="92"/>
      <c r="H7" s="92"/>
      <c r="I7" s="92"/>
      <c r="J7" s="92"/>
      <c r="K7" s="92"/>
      <c r="M7" s="102"/>
      <c r="N7" s="102"/>
      <c r="O7" s="102"/>
    </row>
    <row r="8" spans="1:15" ht="30" customHeight="1" thickBot="1">
      <c r="A8" s="176" t="s">
        <v>150</v>
      </c>
      <c r="B8" s="177"/>
      <c r="C8" s="178"/>
      <c r="D8" s="109"/>
      <c r="E8" s="92"/>
      <c r="F8" s="179" t="s">
        <v>155</v>
      </c>
      <c r="G8" s="180"/>
      <c r="H8" s="180"/>
      <c r="I8" s="180"/>
      <c r="J8" s="180"/>
      <c r="K8" s="181"/>
      <c r="L8" s="101"/>
      <c r="M8" s="102"/>
      <c r="N8" s="102"/>
      <c r="O8" s="102"/>
    </row>
    <row r="9" spans="1:15" ht="30" customHeight="1" thickBot="1">
      <c r="A9" s="188" t="s">
        <v>149</v>
      </c>
      <c r="B9" s="189"/>
      <c r="C9" s="190"/>
      <c r="D9" s="109"/>
      <c r="E9" s="92"/>
      <c r="F9" s="182"/>
      <c r="G9" s="183"/>
      <c r="H9" s="183"/>
      <c r="I9" s="183"/>
      <c r="J9" s="183"/>
      <c r="K9" s="184"/>
      <c r="L9" s="101"/>
      <c r="M9" s="102"/>
      <c r="N9" s="102"/>
      <c r="O9" s="102"/>
    </row>
    <row r="10" spans="1:15" ht="30" customHeight="1" thickBot="1">
      <c r="A10" s="191" t="s">
        <v>148</v>
      </c>
      <c r="B10" s="192"/>
      <c r="C10" s="193"/>
      <c r="D10" s="117">
        <f>D8-D9</f>
        <v>0</v>
      </c>
      <c r="E10" s="92"/>
      <c r="F10" s="182"/>
      <c r="G10" s="183"/>
      <c r="H10" s="183"/>
      <c r="I10" s="183"/>
      <c r="J10" s="183"/>
      <c r="K10" s="184"/>
      <c r="L10" s="101"/>
      <c r="M10" s="102"/>
      <c r="N10" s="102"/>
      <c r="O10" s="102"/>
    </row>
    <row r="11" spans="1:15" ht="30" customHeight="1" thickBot="1">
      <c r="A11" s="194" t="s">
        <v>156</v>
      </c>
      <c r="B11" s="195"/>
      <c r="C11" s="196"/>
      <c r="D11" s="93">
        <f>D10*5/100</f>
        <v>0</v>
      </c>
      <c r="E11" s="92"/>
      <c r="F11" s="182"/>
      <c r="G11" s="183"/>
      <c r="H11" s="183"/>
      <c r="I11" s="183"/>
      <c r="J11" s="183"/>
      <c r="K11" s="184"/>
      <c r="L11" s="101"/>
      <c r="M11" s="102"/>
      <c r="N11" s="102"/>
      <c r="O11" s="102"/>
    </row>
    <row r="12" spans="1:15" ht="30" customHeight="1" thickBot="1">
      <c r="A12" s="197" t="s">
        <v>157</v>
      </c>
      <c r="B12" s="198"/>
      <c r="C12" s="199"/>
      <c r="D12" s="93">
        <f>D10*10/100</f>
        <v>0</v>
      </c>
      <c r="E12" s="92"/>
      <c r="F12" s="185"/>
      <c r="G12" s="186"/>
      <c r="H12" s="186"/>
      <c r="I12" s="186"/>
      <c r="J12" s="186"/>
      <c r="K12" s="187"/>
      <c r="L12" s="101"/>
      <c r="M12" s="102"/>
      <c r="N12" s="102"/>
      <c r="O12" s="102"/>
    </row>
    <row r="13" spans="1:15">
      <c r="F13" s="101"/>
      <c r="G13" s="101"/>
      <c r="H13" s="101"/>
      <c r="I13" s="101"/>
      <c r="J13" s="101"/>
      <c r="K13" s="101"/>
      <c r="L13" s="101"/>
    </row>
    <row r="14" spans="1:15" ht="16.5" thickBot="1">
      <c r="F14" s="101"/>
      <c r="G14" s="101"/>
      <c r="H14" s="101"/>
      <c r="I14" s="101"/>
      <c r="J14" s="101"/>
      <c r="K14" s="101"/>
      <c r="L14" s="101"/>
    </row>
    <row r="15" spans="1:15" ht="30" customHeight="1" thickBot="1">
      <c r="B15" s="91"/>
      <c r="C15" s="91"/>
      <c r="D15" s="104"/>
      <c r="E15" s="205" t="s">
        <v>147</v>
      </c>
      <c r="F15" s="206"/>
      <c r="G15" s="206"/>
      <c r="H15" s="206"/>
      <c r="I15" s="206"/>
      <c r="J15" s="206"/>
      <c r="K15" s="207"/>
    </row>
    <row r="16" spans="1:15" ht="30" customHeight="1" thickBot="1">
      <c r="A16" s="208" t="s">
        <v>146</v>
      </c>
      <c r="B16" s="210" t="s">
        <v>145</v>
      </c>
      <c r="C16" s="211"/>
      <c r="D16" s="111">
        <f>COUNTIFS(Tableau1[Date de fin des symptômes],"Positif - TAAN (PCR)",Tableau1[Usager /
TdS 
],"Usager")</f>
        <v>0</v>
      </c>
      <c r="E16" s="212" t="s">
        <v>144</v>
      </c>
      <c r="F16" s="213"/>
      <c r="G16" s="213"/>
      <c r="H16" s="213"/>
      <c r="I16" s="213"/>
      <c r="J16" s="213"/>
      <c r="K16" s="214"/>
    </row>
    <row r="17" spans="1:11" ht="30" customHeight="1" thickBot="1">
      <c r="A17" s="209"/>
      <c r="B17" s="218" t="s">
        <v>143</v>
      </c>
      <c r="C17" s="219"/>
      <c r="D17" s="111">
        <f>COUNTIFS(Tableau1[Date de fin des symptômes],"Positif - TDAR (rapide)",Tableau1[Usager /
TdS 
],"Usager")</f>
        <v>0</v>
      </c>
      <c r="E17" s="215"/>
      <c r="F17" s="216"/>
      <c r="G17" s="216"/>
      <c r="H17" s="216"/>
      <c r="I17" s="216"/>
      <c r="J17" s="216"/>
      <c r="K17" s="217"/>
    </row>
    <row r="18" spans="1:11" ht="41.45" customHeight="1" thickBot="1">
      <c r="A18" s="209"/>
      <c r="B18" s="224" t="s">
        <v>158</v>
      </c>
      <c r="C18" s="225"/>
      <c r="D18" s="111">
        <f>COUNTIFS(Tableau1[Date de fin des symptômes],"Positif - Lien épidémiologique",Tableau1[Usager /
TdS 
],"Usager")</f>
        <v>0</v>
      </c>
      <c r="E18" s="215" t="s">
        <v>161</v>
      </c>
      <c r="F18" s="216"/>
      <c r="G18" s="216"/>
      <c r="H18" s="216"/>
      <c r="I18" s="216"/>
      <c r="J18" s="216"/>
      <c r="K18" s="217"/>
    </row>
    <row r="19" spans="1:11" ht="30" customHeight="1" thickBot="1">
      <c r="A19" s="209"/>
      <c r="B19" s="220" t="s">
        <v>142</v>
      </c>
      <c r="C19" s="221"/>
      <c r="D19" s="110">
        <f>SUM(D16:D18)</f>
        <v>0</v>
      </c>
      <c r="E19" s="202" t="s">
        <v>124</v>
      </c>
      <c r="F19" s="222"/>
      <c r="G19" s="222"/>
      <c r="H19" s="222"/>
      <c r="I19" s="222"/>
      <c r="J19" s="222"/>
      <c r="K19" s="223"/>
    </row>
    <row r="20" spans="1:11" ht="30" customHeight="1">
      <c r="A20" s="209"/>
      <c r="B20" s="226" t="s">
        <v>159</v>
      </c>
      <c r="C20" s="227"/>
      <c r="D20" s="118"/>
      <c r="E20" s="215" t="s">
        <v>160</v>
      </c>
      <c r="F20" s="216"/>
      <c r="G20" s="216"/>
      <c r="H20" s="216"/>
      <c r="I20" s="216"/>
      <c r="J20" s="216"/>
      <c r="K20" s="217"/>
    </row>
    <row r="21" spans="1:11" ht="30" customHeight="1">
      <c r="A21" s="209"/>
      <c r="B21" s="200" t="s">
        <v>141</v>
      </c>
      <c r="C21" s="201"/>
      <c r="D21" s="112" t="e">
        <f>'Liste gastro - UDS-UP-RI-CHSLD'!#REF!</f>
        <v>#REF!</v>
      </c>
      <c r="E21" s="215" t="s">
        <v>140</v>
      </c>
      <c r="F21" s="216"/>
      <c r="G21" s="216"/>
      <c r="H21" s="216"/>
      <c r="I21" s="216"/>
      <c r="J21" s="216"/>
      <c r="K21" s="217"/>
    </row>
    <row r="22" spans="1:11" ht="30" customHeight="1">
      <c r="A22" s="209"/>
      <c r="B22" s="200" t="s">
        <v>139</v>
      </c>
      <c r="C22" s="201"/>
      <c r="D22" s="112" t="e">
        <f>'Liste gastro - UDS-UP-RI-CHSLD'!#REF!</f>
        <v>#REF!</v>
      </c>
      <c r="E22" s="215" t="s">
        <v>138</v>
      </c>
      <c r="F22" s="216"/>
      <c r="G22" s="216"/>
      <c r="H22" s="216"/>
      <c r="I22" s="216"/>
      <c r="J22" s="216"/>
      <c r="K22" s="217"/>
    </row>
    <row r="23" spans="1:11" ht="30" customHeight="1">
      <c r="A23" s="209"/>
      <c r="B23" s="200" t="s">
        <v>137</v>
      </c>
      <c r="C23" s="201"/>
      <c r="D23" s="105"/>
      <c r="E23" s="202" t="s">
        <v>136</v>
      </c>
      <c r="F23" s="222"/>
      <c r="G23" s="222"/>
      <c r="H23" s="222"/>
      <c r="I23" s="222"/>
      <c r="J23" s="222"/>
      <c r="K23" s="223"/>
    </row>
    <row r="24" spans="1:11" ht="30" customHeight="1">
      <c r="A24" s="209"/>
      <c r="B24" s="200" t="s">
        <v>135</v>
      </c>
      <c r="C24" s="201"/>
      <c r="D24" s="105"/>
      <c r="E24" s="202" t="s">
        <v>134</v>
      </c>
      <c r="F24" s="203"/>
      <c r="G24" s="203"/>
      <c r="H24" s="203"/>
      <c r="I24" s="203"/>
      <c r="J24" s="203"/>
      <c r="K24" s="204"/>
    </row>
    <row r="25" spans="1:11" ht="30" customHeight="1">
      <c r="A25" s="209"/>
      <c r="B25" s="200" t="s">
        <v>133</v>
      </c>
      <c r="C25" s="201"/>
      <c r="D25" s="112" t="e">
        <f>'Liste gastro - UDS-UP-RI-CHSLD'!#REF!</f>
        <v>#REF!</v>
      </c>
      <c r="E25" s="202" t="s">
        <v>132</v>
      </c>
      <c r="F25" s="203"/>
      <c r="G25" s="203"/>
      <c r="H25" s="203"/>
      <c r="I25" s="203"/>
      <c r="J25" s="203"/>
      <c r="K25" s="204"/>
    </row>
    <row r="26" spans="1:11" ht="30" customHeight="1" thickBot="1">
      <c r="A26" s="209"/>
      <c r="B26" s="228" t="s">
        <v>131</v>
      </c>
      <c r="C26" s="229"/>
      <c r="D26" s="113" t="e">
        <f>'Liste gastro - UDS-UP-RI-CHSLD'!#REF!</f>
        <v>#REF!</v>
      </c>
      <c r="E26" s="202" t="s">
        <v>130</v>
      </c>
      <c r="F26" s="203"/>
      <c r="G26" s="203"/>
      <c r="H26" s="203"/>
      <c r="I26" s="203"/>
      <c r="J26" s="203"/>
      <c r="K26" s="204"/>
    </row>
    <row r="27" spans="1:11" ht="30" customHeight="1" thickBot="1">
      <c r="A27" s="230" t="s">
        <v>129</v>
      </c>
      <c r="B27" s="233" t="s">
        <v>128</v>
      </c>
      <c r="C27" s="234"/>
      <c r="D27" s="114">
        <f>COUNTIFS(Tableau1[Date de fin des symptômes],"Positif - TAAN (PCR)",Tableau1[Usager /
TdS 
],"TdS")</f>
        <v>0</v>
      </c>
      <c r="E27" s="235" t="s">
        <v>127</v>
      </c>
      <c r="F27" s="236"/>
      <c r="G27" s="236"/>
      <c r="H27" s="236"/>
      <c r="I27" s="236"/>
      <c r="J27" s="236"/>
      <c r="K27" s="237"/>
    </row>
    <row r="28" spans="1:11" ht="30" customHeight="1" thickBot="1">
      <c r="A28" s="231"/>
      <c r="B28" s="233" t="s">
        <v>126</v>
      </c>
      <c r="C28" s="234"/>
      <c r="D28" s="115">
        <f>COUNTIFS(Tableau1[Date de fin des symptômes],"Positif - TDAR (rapide)",Tableau1[Usager /
TdS 
],"TdS")</f>
        <v>0</v>
      </c>
      <c r="E28" s="215"/>
      <c r="F28" s="216"/>
      <c r="G28" s="216"/>
      <c r="H28" s="216"/>
      <c r="I28" s="216"/>
      <c r="J28" s="216"/>
      <c r="K28" s="217"/>
    </row>
    <row r="29" spans="1:11" ht="30" customHeight="1" thickBot="1">
      <c r="A29" s="232"/>
      <c r="B29" s="238" t="s">
        <v>125</v>
      </c>
      <c r="C29" s="239"/>
      <c r="D29" s="116">
        <f>SUM(D27:D28)</f>
        <v>0</v>
      </c>
      <c r="E29" s="240" t="s">
        <v>124</v>
      </c>
      <c r="F29" s="241"/>
      <c r="G29" s="241"/>
      <c r="H29" s="241"/>
      <c r="I29" s="241"/>
      <c r="J29" s="241"/>
      <c r="K29" s="242"/>
    </row>
    <row r="30" spans="1:11" ht="20.100000000000001" customHeight="1" thickBot="1">
      <c r="B30" s="90"/>
      <c r="C30" s="90"/>
      <c r="D30" s="89"/>
      <c r="E30" s="88"/>
      <c r="F30" s="88"/>
      <c r="G30" s="88"/>
      <c r="H30" s="88"/>
      <c r="I30" s="88"/>
      <c r="J30" s="88"/>
      <c r="K30" s="88"/>
    </row>
    <row r="31" spans="1:11" ht="50.1" customHeight="1" thickBot="1">
      <c r="A31" s="249" t="s">
        <v>123</v>
      </c>
      <c r="B31" s="250"/>
      <c r="C31" s="251"/>
      <c r="D31" s="106"/>
      <c r="E31" s="212" t="s">
        <v>122</v>
      </c>
      <c r="F31" s="213"/>
      <c r="G31" s="213"/>
      <c r="H31" s="213"/>
      <c r="I31" s="213"/>
      <c r="J31" s="213"/>
      <c r="K31" s="214"/>
    </row>
    <row r="32" spans="1:11" ht="50.1" customHeight="1">
      <c r="A32" s="252" t="s">
        <v>121</v>
      </c>
      <c r="B32" s="253"/>
      <c r="C32" s="254"/>
      <c r="D32" s="107"/>
      <c r="E32" s="212" t="s">
        <v>120</v>
      </c>
      <c r="F32" s="213"/>
      <c r="G32" s="213"/>
      <c r="H32" s="213"/>
      <c r="I32" s="213"/>
      <c r="J32" s="213"/>
      <c r="K32" s="214"/>
    </row>
    <row r="33" spans="1:11" ht="56.45" customHeight="1">
      <c r="A33" s="252" t="s">
        <v>119</v>
      </c>
      <c r="B33" s="253"/>
      <c r="C33" s="254"/>
      <c r="D33" s="108"/>
      <c r="E33" s="215" t="s">
        <v>118</v>
      </c>
      <c r="F33" s="216"/>
      <c r="G33" s="216"/>
      <c r="H33" s="216"/>
      <c r="I33" s="216"/>
      <c r="J33" s="216"/>
      <c r="K33" s="217"/>
    </row>
    <row r="34" spans="1:11" ht="45.95" customHeight="1" thickBot="1">
      <c r="A34" s="243" t="s">
        <v>117</v>
      </c>
      <c r="B34" s="244"/>
      <c r="C34" s="245"/>
      <c r="D34" s="87">
        <f>D33+14</f>
        <v>14</v>
      </c>
      <c r="E34" s="246" t="s">
        <v>116</v>
      </c>
      <c r="F34" s="247"/>
      <c r="G34" s="247"/>
      <c r="H34" s="247"/>
      <c r="I34" s="247"/>
      <c r="J34" s="247"/>
      <c r="K34" s="248"/>
    </row>
  </sheetData>
  <sheetProtection sheet="1" objects="1" scenarios="1"/>
  <mergeCells count="50">
    <mergeCell ref="A34:C34"/>
    <mergeCell ref="E34:K34"/>
    <mergeCell ref="A31:C31"/>
    <mergeCell ref="E31:K31"/>
    <mergeCell ref="A32:C32"/>
    <mergeCell ref="E32:K32"/>
    <mergeCell ref="A33:C33"/>
    <mergeCell ref="E33:K33"/>
    <mergeCell ref="B26:C26"/>
    <mergeCell ref="E26:K26"/>
    <mergeCell ref="A27:A29"/>
    <mergeCell ref="B27:C27"/>
    <mergeCell ref="E27:K28"/>
    <mergeCell ref="B28:C28"/>
    <mergeCell ref="B29:C29"/>
    <mergeCell ref="E29:K29"/>
    <mergeCell ref="E22:K22"/>
    <mergeCell ref="B23:C23"/>
    <mergeCell ref="E23:K23"/>
    <mergeCell ref="B24:C24"/>
    <mergeCell ref="E24:K24"/>
    <mergeCell ref="B25:C25"/>
    <mergeCell ref="E25:K25"/>
    <mergeCell ref="E15:K15"/>
    <mergeCell ref="A16:A26"/>
    <mergeCell ref="B16:C16"/>
    <mergeCell ref="E16:K17"/>
    <mergeCell ref="B17:C17"/>
    <mergeCell ref="B19:C19"/>
    <mergeCell ref="E19:K19"/>
    <mergeCell ref="B21:C21"/>
    <mergeCell ref="E21:K21"/>
    <mergeCell ref="B22:C22"/>
    <mergeCell ref="B18:C18"/>
    <mergeCell ref="B20:C20"/>
    <mergeCell ref="E20:K20"/>
    <mergeCell ref="E18:K18"/>
    <mergeCell ref="A6:J6"/>
    <mergeCell ref="A8:C8"/>
    <mergeCell ref="F8:K12"/>
    <mergeCell ref="A9:C9"/>
    <mergeCell ref="A10:C10"/>
    <mergeCell ref="A11:C11"/>
    <mergeCell ref="A12:C12"/>
    <mergeCell ref="A1:C1"/>
    <mergeCell ref="H2:K4"/>
    <mergeCell ref="A3:C3"/>
    <mergeCell ref="D3:F3"/>
    <mergeCell ref="A4:C4"/>
    <mergeCell ref="D4:F4"/>
  </mergeCells>
  <conditionalFormatting sqref="D31:D33">
    <cfRule type="colorScale" priority="1">
      <colorScale>
        <cfvo type="min"/>
        <cfvo type="percentile" val="50"/>
        <cfvo type="max"/>
        <color rgb="FF63BE7B"/>
        <color rgb="FFFFEB84"/>
        <color rgb="FFF8696B"/>
      </colorScale>
    </cfRule>
  </conditionalFormatting>
  <dataValidations count="1">
    <dataValidation type="list" allowBlank="1" showInputMessage="1" showErrorMessage="1" sqref="D24">
      <formula1>"oui,non"</formula1>
    </dataValidation>
  </dataValidations>
  <pageMargins left="0.7" right="0.7" top="0.75" bottom="0.75" header="0.3" footer="0.3"/>
  <pageSetup scale="62"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2">
    <tabColor theme="7" tint="-0.249977111117893"/>
    <pageSetUpPr fitToPage="1"/>
  </sheetPr>
  <dimension ref="A1:CR59"/>
  <sheetViews>
    <sheetView showGridLines="0" zoomScale="90" zoomScaleNormal="90" workbookViewId="0">
      <selection activeCell="A8" sqref="A8:XFD8"/>
    </sheetView>
  </sheetViews>
  <sheetFormatPr baseColWidth="10" defaultColWidth="11.42578125" defaultRowHeight="15" customHeight="1"/>
  <cols>
    <col min="1" max="1" width="4" customWidth="1"/>
    <col min="2" max="2" width="26.5703125" customWidth="1"/>
    <col min="3" max="3" width="13" customWidth="1"/>
    <col min="4" max="4" width="15.7109375" customWidth="1"/>
    <col min="5" max="5" width="8.5703125" customWidth="1"/>
    <col min="6" max="6" width="9.85546875" customWidth="1"/>
    <col min="7" max="7" width="14.7109375" customWidth="1"/>
    <col min="8" max="9" width="12.85546875" customWidth="1"/>
    <col min="10" max="10" width="32.42578125" customWidth="1"/>
    <col min="11" max="11" width="18.5703125" customWidth="1"/>
    <col min="12" max="12" width="19.42578125" customWidth="1"/>
    <col min="13" max="13" width="24.140625" customWidth="1"/>
    <col min="14" max="14" width="13.5703125" customWidth="1"/>
    <col min="15" max="15" width="14.140625" bestFit="1" customWidth="1"/>
    <col min="16" max="16" width="44.7109375" customWidth="1"/>
    <col min="17" max="17" width="20.140625" customWidth="1"/>
    <col min="18" max="18" width="12.42578125" customWidth="1"/>
    <col min="19" max="19" width="19" customWidth="1"/>
    <col min="20" max="20" width="38.5703125" customWidth="1"/>
    <col min="21" max="21" width="12.7109375" customWidth="1"/>
    <col min="22" max="22" width="45.28515625" customWidth="1"/>
    <col min="23" max="23" width="19" customWidth="1"/>
    <col min="24" max="24" width="26.85546875" customWidth="1"/>
    <col min="25" max="25" width="18.42578125" customWidth="1"/>
    <col min="26" max="26" width="19.140625" customWidth="1"/>
    <col min="27" max="27" width="11" customWidth="1"/>
    <col min="28" max="28" width="10.85546875" customWidth="1"/>
    <col min="29" max="29" width="11.42578125" customWidth="1"/>
    <col min="30" max="30" width="13.7109375" customWidth="1"/>
    <col min="31" max="31" width="11" customWidth="1"/>
    <col min="32" max="32" width="8.42578125" bestFit="1" customWidth="1"/>
    <col min="33" max="33" width="10.42578125" bestFit="1" customWidth="1"/>
    <col min="34" max="34" width="11.7109375" customWidth="1"/>
    <col min="35" max="35" width="10.42578125" bestFit="1" customWidth="1"/>
    <col min="36" max="36" width="11.7109375" customWidth="1"/>
    <col min="37" max="37" width="10.42578125" customWidth="1"/>
    <col min="38" max="38" width="11.7109375" customWidth="1"/>
    <col min="39" max="39" width="10.42578125" customWidth="1"/>
    <col min="40" max="40" width="11.7109375" customWidth="1"/>
    <col min="41" max="41" width="10.42578125" customWidth="1"/>
    <col min="42" max="42" width="11.7109375" customWidth="1"/>
    <col min="43" max="43" width="10.42578125" customWidth="1"/>
    <col min="44" max="44" width="11.7109375" customWidth="1"/>
    <col min="45" max="45" width="10.42578125" customWidth="1"/>
    <col min="46" max="56" width="11.7109375" customWidth="1"/>
    <col min="57" max="57" width="9.85546875" bestFit="1" customWidth="1"/>
    <col min="58" max="58" width="20.140625" bestFit="1" customWidth="1"/>
    <col min="59" max="59" width="22" bestFit="1" customWidth="1"/>
    <col min="60" max="61" width="11.42578125" bestFit="1" customWidth="1"/>
    <col min="62" max="63" width="13.140625" bestFit="1" customWidth="1"/>
    <col min="64" max="64" width="13.42578125" customWidth="1"/>
    <col min="65" max="65" width="12.42578125" customWidth="1"/>
    <col min="66" max="66" width="15" customWidth="1"/>
    <col min="67" max="67" width="12.28515625" customWidth="1"/>
    <col min="68" max="68" width="12.85546875" customWidth="1"/>
    <col min="69" max="69" width="2" bestFit="1" customWidth="1"/>
    <col min="70" max="70" width="11.42578125" customWidth="1"/>
    <col min="71" max="71" width="8.85546875" customWidth="1"/>
    <col min="72" max="74" width="9.42578125" customWidth="1"/>
    <col min="75" max="75" width="11.42578125" customWidth="1"/>
    <col min="76" max="77" width="9.42578125" customWidth="1"/>
    <col min="78" max="78" width="10" customWidth="1"/>
    <col min="79" max="81" width="24.42578125" customWidth="1"/>
    <col min="82" max="85" width="15.28515625" customWidth="1"/>
    <col min="86" max="86" width="24" customWidth="1"/>
    <col min="87" max="89" width="11.42578125" customWidth="1"/>
    <col min="90" max="91" width="2" bestFit="1" customWidth="1"/>
    <col min="92" max="92" width="74.85546875" customWidth="1"/>
  </cols>
  <sheetData>
    <row r="1" spans="1:96" ht="21" customHeight="1">
      <c r="B1" s="61" t="s">
        <v>85</v>
      </c>
      <c r="C1" s="266"/>
      <c r="D1" s="266"/>
      <c r="E1" s="266"/>
      <c r="F1" s="266"/>
      <c r="G1" s="269"/>
      <c r="H1" s="269"/>
      <c r="I1" s="269"/>
      <c r="J1" s="269"/>
      <c r="K1" s="269"/>
      <c r="L1" s="269"/>
      <c r="M1" s="263"/>
      <c r="N1" s="264"/>
      <c r="O1" s="264"/>
      <c r="P1" s="65"/>
      <c r="Q1" s="51"/>
      <c r="R1" s="52"/>
      <c r="S1" s="52"/>
      <c r="T1" s="52"/>
      <c r="W1" s="23"/>
      <c r="X1" s="24"/>
      <c r="Y1" s="3"/>
      <c r="AC1" s="25"/>
      <c r="AE1" s="23"/>
      <c r="AG1" s="23"/>
      <c r="AI1" s="23"/>
      <c r="AK1" s="23"/>
      <c r="AM1" s="23"/>
      <c r="AO1" s="23"/>
      <c r="AQ1" s="23"/>
      <c r="AS1" s="23"/>
      <c r="AU1" s="23"/>
      <c r="AW1" s="23"/>
      <c r="AY1" s="23"/>
      <c r="BA1" s="23"/>
      <c r="BC1" s="23"/>
      <c r="BH1" s="23"/>
      <c r="BI1" s="23"/>
      <c r="BJ1" s="23"/>
      <c r="BK1" s="23"/>
      <c r="BL1" s="255" t="s">
        <v>7</v>
      </c>
      <c r="BM1" s="255"/>
      <c r="BN1" s="255"/>
      <c r="BO1" s="255"/>
      <c r="BP1" s="255"/>
      <c r="BQ1" s="255"/>
    </row>
    <row r="2" spans="1:96" ht="18" customHeight="1">
      <c r="B2" s="62" t="s">
        <v>96</v>
      </c>
      <c r="C2" s="267"/>
      <c r="D2" s="268"/>
      <c r="E2" s="268"/>
      <c r="F2" s="268"/>
      <c r="G2" s="269"/>
      <c r="H2" s="269"/>
      <c r="I2" s="269"/>
      <c r="J2" s="269"/>
      <c r="K2" s="269"/>
      <c r="L2" s="269"/>
      <c r="M2" s="264"/>
      <c r="N2" s="264"/>
      <c r="O2" s="264"/>
      <c r="P2" s="65"/>
      <c r="Q2" s="53"/>
      <c r="R2" s="52"/>
      <c r="S2" s="52"/>
      <c r="T2" s="52"/>
      <c r="W2" s="23"/>
      <c r="X2" s="24"/>
      <c r="Y2" s="3"/>
      <c r="AC2" s="25"/>
      <c r="AE2" s="23"/>
      <c r="AG2" s="23"/>
      <c r="AI2" s="23"/>
      <c r="AK2" s="23"/>
      <c r="AM2" s="23"/>
      <c r="AO2" s="23"/>
      <c r="AQ2" s="23"/>
      <c r="AS2" s="23"/>
      <c r="AU2" s="23"/>
      <c r="AW2" s="23"/>
      <c r="AY2" s="23"/>
      <c r="BA2" s="23"/>
      <c r="BC2" s="23"/>
      <c r="BH2" s="23"/>
      <c r="BI2" s="23"/>
      <c r="BJ2" s="23"/>
      <c r="BK2" s="23"/>
      <c r="BL2" s="255"/>
      <c r="BM2" s="255"/>
      <c r="BN2" s="255"/>
      <c r="BO2" s="255"/>
      <c r="BP2" s="255"/>
      <c r="BQ2" s="255"/>
    </row>
    <row r="3" spans="1:96" ht="18" customHeight="1">
      <c r="B3" s="60"/>
      <c r="C3" s="50"/>
      <c r="D3" s="50"/>
      <c r="E3" s="50"/>
      <c r="F3" s="50"/>
      <c r="G3" s="269"/>
      <c r="H3" s="269"/>
      <c r="I3" s="269"/>
      <c r="J3" s="269"/>
      <c r="K3" s="269"/>
      <c r="L3" s="269"/>
      <c r="M3" s="264"/>
      <c r="N3" s="264"/>
      <c r="O3" s="264"/>
      <c r="P3" s="65"/>
      <c r="Q3" s="53"/>
      <c r="R3" s="52"/>
      <c r="S3" s="52"/>
      <c r="T3" s="52"/>
      <c r="W3" s="23"/>
      <c r="X3" s="24"/>
      <c r="Y3" s="3"/>
      <c r="AC3" s="25"/>
      <c r="AE3" s="23"/>
      <c r="AG3" s="23"/>
      <c r="AI3" s="23"/>
      <c r="AK3" s="23"/>
      <c r="AM3" s="23"/>
      <c r="AO3" s="23"/>
      <c r="AQ3" s="23"/>
      <c r="AS3" s="23"/>
      <c r="AU3" s="23"/>
      <c r="AW3" s="23"/>
      <c r="AY3" s="23"/>
      <c r="BA3" s="23"/>
      <c r="BC3" s="23"/>
      <c r="BH3" s="23"/>
      <c r="BI3" s="23"/>
      <c r="BJ3" s="23"/>
      <c r="BK3" s="23"/>
      <c r="BL3" s="255"/>
      <c r="BM3" s="255"/>
      <c r="BN3" s="255"/>
      <c r="BO3" s="255"/>
      <c r="BP3" s="255"/>
      <c r="BQ3" s="255"/>
    </row>
    <row r="4" spans="1:96" ht="17.25" customHeight="1">
      <c r="B4" s="261"/>
      <c r="C4" s="262"/>
      <c r="D4" s="120"/>
      <c r="E4" s="49"/>
      <c r="F4" s="57"/>
      <c r="G4" s="119"/>
      <c r="H4" s="119"/>
      <c r="I4" s="119"/>
      <c r="J4" s="119"/>
      <c r="K4" s="119"/>
      <c r="L4" s="119"/>
      <c r="M4" s="68"/>
      <c r="N4" s="68"/>
      <c r="O4" s="68"/>
      <c r="P4" s="65"/>
      <c r="Q4" s="51"/>
      <c r="R4" s="52"/>
      <c r="S4" s="52"/>
      <c r="T4" s="52"/>
      <c r="W4" s="23"/>
      <c r="X4" s="24"/>
      <c r="Y4" s="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1"/>
      <c r="BF4" s="40" t="s">
        <v>8</v>
      </c>
      <c r="BG4" s="1"/>
      <c r="BJ4" s="23"/>
      <c r="BK4" s="23"/>
      <c r="BL4" s="255"/>
      <c r="BM4" s="255"/>
      <c r="BN4" s="255"/>
      <c r="BO4" s="255"/>
      <c r="BP4" s="255"/>
      <c r="BQ4" s="255"/>
      <c r="BR4" s="26"/>
      <c r="BS4" s="26"/>
      <c r="BT4" s="26"/>
      <c r="BU4" s="26"/>
    </row>
    <row r="5" spans="1:96" ht="15" customHeight="1">
      <c r="B5" s="59"/>
      <c r="C5" s="59"/>
      <c r="D5" s="45"/>
      <c r="E5" s="45"/>
      <c r="F5" s="66"/>
      <c r="G5" s="66"/>
      <c r="H5" s="66"/>
      <c r="I5" s="66"/>
      <c r="J5" s="66"/>
      <c r="K5" s="66"/>
      <c r="L5" s="66"/>
      <c r="M5" s="66"/>
      <c r="N5" s="66"/>
      <c r="O5" s="66"/>
      <c r="P5" s="55"/>
      <c r="Q5" s="43"/>
      <c r="R5" s="45"/>
      <c r="S5" s="45"/>
      <c r="T5" s="45"/>
      <c r="U5" s="45"/>
      <c r="V5" s="45"/>
      <c r="W5" s="45"/>
      <c r="X5" s="44"/>
      <c r="Y5" s="45"/>
      <c r="Z5" s="45"/>
      <c r="AA5" s="48"/>
      <c r="AB5" s="48"/>
      <c r="AC5" s="44"/>
      <c r="AD5" s="44"/>
      <c r="AE5" s="45"/>
      <c r="AF5" s="45"/>
      <c r="AG5" s="45"/>
      <c r="AH5" s="45"/>
      <c r="AI5" s="45"/>
      <c r="AJ5" s="45"/>
      <c r="AK5" s="45"/>
      <c r="AL5" s="45"/>
      <c r="AM5" s="45"/>
      <c r="AN5" s="45"/>
      <c r="AO5" s="45"/>
      <c r="AP5" s="45"/>
      <c r="AQ5" s="45"/>
      <c r="AR5" s="45"/>
      <c r="AS5" s="45"/>
      <c r="AT5" s="45"/>
      <c r="AU5" s="45"/>
      <c r="AV5" s="45"/>
      <c r="AW5" s="45"/>
      <c r="AX5" s="45"/>
      <c r="AY5" s="45"/>
      <c r="AZ5" s="45"/>
      <c r="BA5" s="45"/>
      <c r="BB5" s="45"/>
      <c r="BC5" s="45"/>
      <c r="BD5" s="45"/>
      <c r="BE5" s="45"/>
      <c r="BF5" s="44"/>
      <c r="BG5" s="44"/>
      <c r="BH5" s="44"/>
      <c r="BI5" s="44"/>
      <c r="BJ5" s="44"/>
      <c r="BK5" s="44"/>
      <c r="BL5" s="44"/>
      <c r="BM5" s="44"/>
      <c r="BN5" s="44"/>
      <c r="BO5" s="44"/>
      <c r="BP5" s="45"/>
      <c r="BQ5" s="45"/>
      <c r="BR5" s="45"/>
      <c r="BS5" s="45"/>
      <c r="BT5" s="45"/>
      <c r="BU5" s="45"/>
      <c r="BV5" s="45"/>
      <c r="BW5" s="45"/>
      <c r="BX5" s="45"/>
      <c r="BY5" s="45"/>
      <c r="BZ5" s="45"/>
      <c r="CA5" s="43"/>
      <c r="CB5" s="43"/>
      <c r="CC5" s="43"/>
      <c r="CD5" s="43"/>
      <c r="CE5" s="43"/>
      <c r="CF5" s="43"/>
      <c r="CG5" s="43"/>
      <c r="CH5" s="43"/>
      <c r="CI5" s="43"/>
      <c r="CJ5" s="43"/>
      <c r="CK5" s="43"/>
      <c r="CL5" s="43"/>
      <c r="CM5" s="43"/>
      <c r="CN5" s="46"/>
      <c r="CO5" s="47"/>
      <c r="CP5" s="47"/>
      <c r="CQ5" s="47"/>
      <c r="CR5" s="47"/>
    </row>
    <row r="6" spans="1:96" ht="43.5" customHeight="1">
      <c r="A6" s="259" t="s">
        <v>108</v>
      </c>
      <c r="B6" s="260"/>
      <c r="C6" s="84"/>
      <c r="D6" s="265" t="s">
        <v>163</v>
      </c>
      <c r="E6" s="260"/>
      <c r="F6" s="260"/>
      <c r="G6" s="121"/>
      <c r="H6" s="256" t="s">
        <v>164</v>
      </c>
      <c r="I6" s="257"/>
      <c r="J6" s="258"/>
      <c r="K6" s="122">
        <f>G6+4</f>
        <v>4</v>
      </c>
      <c r="L6" s="58"/>
      <c r="M6" s="58"/>
      <c r="P6" s="54"/>
      <c r="Q6" s="54"/>
      <c r="R6" s="54"/>
      <c r="S6" s="54"/>
      <c r="T6" s="54"/>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row>
    <row r="7" spans="1:96" ht="9" customHeight="1">
      <c r="A7" s="71"/>
      <c r="B7" s="72"/>
      <c r="C7" s="54"/>
      <c r="D7" s="54"/>
      <c r="E7" s="54"/>
      <c r="F7" s="58"/>
      <c r="G7" s="58"/>
      <c r="H7" s="58"/>
      <c r="I7" s="58"/>
      <c r="J7" s="58"/>
      <c r="K7" s="58"/>
      <c r="L7" s="58"/>
      <c r="M7" s="58"/>
      <c r="N7" s="58"/>
      <c r="O7" s="58"/>
      <c r="P7" s="54"/>
      <c r="Q7" s="54"/>
      <c r="R7" s="54"/>
      <c r="S7" s="54"/>
      <c r="T7" s="54"/>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row>
    <row r="8" spans="1:96" ht="64.5" customHeight="1">
      <c r="A8" s="74" t="s">
        <v>103</v>
      </c>
      <c r="B8" s="28" t="s">
        <v>110</v>
      </c>
      <c r="C8" s="29" t="s">
        <v>11</v>
      </c>
      <c r="D8" s="30" t="s">
        <v>95</v>
      </c>
      <c r="E8" s="30" t="s">
        <v>92</v>
      </c>
      <c r="F8" s="30" t="s">
        <v>93</v>
      </c>
      <c r="G8" s="31" t="s">
        <v>104</v>
      </c>
      <c r="H8" s="63" t="s">
        <v>13</v>
      </c>
      <c r="I8" s="63" t="s">
        <v>173</v>
      </c>
      <c r="J8" s="123" t="s">
        <v>166</v>
      </c>
      <c r="K8" s="42" t="s">
        <v>162</v>
      </c>
      <c r="L8" s="30" t="s">
        <v>80</v>
      </c>
      <c r="M8" s="30" t="s">
        <v>81</v>
      </c>
      <c r="N8" s="31" t="s">
        <v>101</v>
      </c>
      <c r="O8" s="42" t="s">
        <v>83</v>
      </c>
      <c r="P8" s="42" t="s">
        <v>9</v>
      </c>
    </row>
    <row r="9" spans="1:96">
      <c r="A9" s="73">
        <v>1</v>
      </c>
      <c r="B9" s="126"/>
      <c r="C9" s="127"/>
      <c r="D9" s="127"/>
      <c r="E9" s="41"/>
      <c r="F9" s="22"/>
      <c r="G9" s="22"/>
      <c r="H9" s="22"/>
      <c r="I9" s="22"/>
      <c r="J9" s="124"/>
      <c r="K9" s="21"/>
      <c r="L9" s="10"/>
      <c r="M9" s="10"/>
      <c r="N9" s="21"/>
      <c r="O9" s="10"/>
      <c r="P9" s="10"/>
    </row>
    <row r="10" spans="1:96">
      <c r="A10" s="73"/>
      <c r="B10" s="130"/>
      <c r="C10" s="131"/>
      <c r="D10" s="132"/>
      <c r="E10" s="133"/>
      <c r="F10" s="134"/>
      <c r="G10" s="134"/>
      <c r="H10" s="135"/>
      <c r="I10" s="135"/>
      <c r="J10" s="134"/>
      <c r="K10" s="135"/>
      <c r="L10" s="136"/>
      <c r="M10" s="136"/>
      <c r="N10" s="135"/>
      <c r="O10" s="136"/>
      <c r="P10" s="136"/>
    </row>
    <row r="11" spans="1:96" ht="15.75">
      <c r="A11" s="70">
        <v>2</v>
      </c>
      <c r="B11" s="126"/>
      <c r="C11" s="128"/>
      <c r="D11" s="129"/>
      <c r="E11" s="22"/>
      <c r="F11" s="22"/>
      <c r="G11" s="22"/>
      <c r="H11" s="22"/>
      <c r="I11" s="22"/>
      <c r="J11" s="124"/>
      <c r="K11" s="21"/>
      <c r="L11" s="10"/>
      <c r="M11" s="10"/>
      <c r="N11" s="21"/>
      <c r="O11" s="10"/>
      <c r="P11" s="10"/>
    </row>
    <row r="12" spans="1:96">
      <c r="A12" s="73">
        <v>3</v>
      </c>
      <c r="B12" s="126"/>
      <c r="C12" s="125"/>
      <c r="D12" s="129"/>
      <c r="E12" s="41"/>
      <c r="F12" s="22"/>
      <c r="G12" s="22"/>
      <c r="H12" s="22"/>
      <c r="I12" s="22"/>
      <c r="J12" s="124"/>
      <c r="K12" s="21"/>
      <c r="L12" s="10"/>
      <c r="M12" s="10"/>
      <c r="N12" s="21"/>
      <c r="O12" s="10"/>
      <c r="P12" s="10"/>
    </row>
    <row r="13" spans="1:96" ht="15.75">
      <c r="A13" s="70">
        <v>4</v>
      </c>
      <c r="B13" s="36"/>
      <c r="C13" s="81"/>
      <c r="D13" s="83"/>
      <c r="E13" s="22"/>
      <c r="F13" s="22"/>
      <c r="G13" s="21"/>
      <c r="H13" s="21"/>
      <c r="I13" s="21"/>
      <c r="J13" s="124"/>
      <c r="K13" s="21"/>
      <c r="L13" s="10"/>
      <c r="M13" s="10"/>
      <c r="N13" s="21"/>
      <c r="O13" s="10"/>
      <c r="P13" s="10"/>
    </row>
    <row r="14" spans="1:96" ht="66.75" customHeight="1">
      <c r="A14" s="73">
        <v>5</v>
      </c>
      <c r="B14" s="36"/>
      <c r="C14" s="37"/>
      <c r="D14" s="35"/>
      <c r="E14" s="41"/>
      <c r="F14" s="22"/>
      <c r="G14" s="21"/>
      <c r="H14" s="21"/>
      <c r="I14" s="21"/>
      <c r="J14" s="124"/>
      <c r="K14" s="21"/>
      <c r="L14" s="10"/>
      <c r="M14" s="10"/>
      <c r="N14" s="21"/>
      <c r="O14" s="10"/>
      <c r="P14" s="10"/>
    </row>
    <row r="15" spans="1:96" ht="66.75" customHeight="1">
      <c r="A15" s="70">
        <v>6</v>
      </c>
      <c r="B15" s="9"/>
      <c r="C15" s="21"/>
      <c r="D15" s="6"/>
      <c r="E15" s="22" t="s">
        <v>115</v>
      </c>
      <c r="F15" s="22"/>
      <c r="G15" s="21"/>
      <c r="H15" s="21"/>
      <c r="I15" s="21"/>
      <c r="J15" s="124"/>
      <c r="K15" s="21"/>
      <c r="L15" s="10"/>
      <c r="M15" s="10"/>
      <c r="N15" s="21"/>
      <c r="O15" s="10"/>
      <c r="P15" s="10"/>
    </row>
    <row r="16" spans="1:96" ht="66.75" customHeight="1">
      <c r="A16" s="73">
        <v>7</v>
      </c>
      <c r="B16" s="9"/>
      <c r="C16" s="21"/>
      <c r="D16" s="6"/>
      <c r="E16" s="22"/>
      <c r="F16" s="22"/>
      <c r="G16" s="21"/>
      <c r="H16" s="21"/>
      <c r="I16" s="21"/>
      <c r="J16" s="124"/>
      <c r="K16" s="21"/>
      <c r="L16" s="10"/>
      <c r="M16" s="10"/>
      <c r="N16" s="21"/>
      <c r="O16" s="10"/>
      <c r="P16" s="10"/>
    </row>
    <row r="17" spans="1:16" ht="66.75" customHeight="1">
      <c r="A17" s="70">
        <v>8</v>
      </c>
      <c r="B17" s="9"/>
      <c r="C17" s="21"/>
      <c r="D17" s="6"/>
      <c r="E17" s="22"/>
      <c r="F17" s="22"/>
      <c r="G17" s="21"/>
      <c r="H17" s="21"/>
      <c r="I17" s="21"/>
      <c r="J17" s="124"/>
      <c r="K17" s="21"/>
      <c r="L17" s="10"/>
      <c r="M17" s="10"/>
      <c r="N17" s="21"/>
      <c r="O17" s="10"/>
      <c r="P17" s="10"/>
    </row>
    <row r="18" spans="1:16" ht="66.75" customHeight="1">
      <c r="A18" s="73">
        <v>9</v>
      </c>
      <c r="B18" s="9"/>
      <c r="C18" s="21"/>
      <c r="D18" s="6"/>
      <c r="E18" s="22"/>
      <c r="F18" s="22"/>
      <c r="G18" s="21"/>
      <c r="H18" s="21"/>
      <c r="I18" s="21"/>
      <c r="J18" s="124"/>
      <c r="K18" s="21"/>
      <c r="L18" s="10"/>
      <c r="M18" s="10"/>
      <c r="N18" s="21"/>
      <c r="O18" s="10"/>
      <c r="P18" s="10"/>
    </row>
    <row r="19" spans="1:16" ht="66.75" customHeight="1">
      <c r="A19" s="70">
        <v>10</v>
      </c>
      <c r="B19" s="9"/>
      <c r="C19" s="21"/>
      <c r="D19" s="6"/>
      <c r="E19" s="22"/>
      <c r="F19" s="22"/>
      <c r="G19" s="21"/>
      <c r="H19" s="21"/>
      <c r="I19" s="21"/>
      <c r="J19" s="124"/>
      <c r="K19" s="21"/>
      <c r="L19" s="10"/>
      <c r="M19" s="10"/>
      <c r="N19" s="21"/>
      <c r="O19" s="10"/>
      <c r="P19" s="10"/>
    </row>
    <row r="20" spans="1:16" ht="66.75" customHeight="1">
      <c r="A20" s="73">
        <v>11</v>
      </c>
      <c r="B20" s="9"/>
      <c r="C20" s="21"/>
      <c r="D20" s="6"/>
      <c r="E20" s="22"/>
      <c r="F20" s="22"/>
      <c r="G20" s="21"/>
      <c r="H20" s="21"/>
      <c r="I20" s="21"/>
      <c r="J20" s="124"/>
      <c r="K20" s="21"/>
      <c r="L20" s="10"/>
      <c r="M20" s="10"/>
      <c r="N20" s="21"/>
      <c r="O20" s="10"/>
      <c r="P20" s="10"/>
    </row>
    <row r="21" spans="1:16" ht="66.75" customHeight="1">
      <c r="A21" s="70">
        <v>12</v>
      </c>
      <c r="B21" s="9"/>
      <c r="C21" s="21"/>
      <c r="D21" s="6"/>
      <c r="E21" s="22"/>
      <c r="F21" s="22"/>
      <c r="G21" s="21"/>
      <c r="H21" s="21"/>
      <c r="I21" s="21"/>
      <c r="J21" s="124"/>
      <c r="K21" s="21"/>
      <c r="L21" s="10"/>
      <c r="M21" s="10"/>
      <c r="N21" s="21"/>
      <c r="O21" s="10"/>
      <c r="P21" s="10"/>
    </row>
    <row r="22" spans="1:16" ht="66.75" customHeight="1">
      <c r="A22" s="73">
        <v>13</v>
      </c>
      <c r="B22" s="9"/>
      <c r="C22" s="21"/>
      <c r="D22" s="6"/>
      <c r="E22" s="22"/>
      <c r="F22" s="22"/>
      <c r="G22" s="21"/>
      <c r="H22" s="21"/>
      <c r="I22" s="21"/>
      <c r="J22" s="124"/>
      <c r="K22" s="21"/>
      <c r="L22" s="10"/>
      <c r="M22" s="10"/>
      <c r="N22" s="21"/>
      <c r="O22" s="10"/>
      <c r="P22" s="10"/>
    </row>
    <row r="23" spans="1:16" ht="66.75" customHeight="1">
      <c r="A23" s="70">
        <v>14</v>
      </c>
      <c r="B23" s="9"/>
      <c r="C23" s="21"/>
      <c r="D23" s="6"/>
      <c r="E23" s="22"/>
      <c r="F23" s="22"/>
      <c r="G23" s="21"/>
      <c r="H23" s="21"/>
      <c r="I23" s="21"/>
      <c r="J23" s="124"/>
      <c r="K23" s="21"/>
      <c r="L23" s="10"/>
      <c r="M23" s="10"/>
      <c r="N23" s="21"/>
      <c r="O23" s="10"/>
      <c r="P23" s="10"/>
    </row>
    <row r="24" spans="1:16" ht="66.75" customHeight="1">
      <c r="A24" s="73">
        <v>15</v>
      </c>
      <c r="B24" s="9"/>
      <c r="C24" s="21"/>
      <c r="D24" s="6"/>
      <c r="E24" s="22"/>
      <c r="F24" s="22"/>
      <c r="G24" s="21"/>
      <c r="H24" s="21"/>
      <c r="I24" s="21"/>
      <c r="J24" s="124"/>
      <c r="K24" s="21"/>
      <c r="L24" s="10"/>
      <c r="M24" s="10"/>
      <c r="N24" s="21"/>
      <c r="O24" s="10"/>
      <c r="P24" s="10"/>
    </row>
    <row r="25" spans="1:16" ht="66.75" customHeight="1">
      <c r="A25" s="70">
        <v>16</v>
      </c>
      <c r="B25" s="9"/>
      <c r="C25" s="21"/>
      <c r="D25" s="6"/>
      <c r="E25" s="22"/>
      <c r="F25" s="22"/>
      <c r="G25" s="21"/>
      <c r="H25" s="21"/>
      <c r="I25" s="21"/>
      <c r="J25" s="124"/>
      <c r="K25" s="21"/>
      <c r="L25" s="10"/>
      <c r="M25" s="10"/>
      <c r="N25" s="21"/>
      <c r="O25" s="10"/>
      <c r="P25" s="10"/>
    </row>
    <row r="26" spans="1:16" ht="66.75" customHeight="1">
      <c r="A26" s="73">
        <v>17</v>
      </c>
      <c r="B26" s="9"/>
      <c r="C26" s="21"/>
      <c r="D26" s="6"/>
      <c r="E26" s="22"/>
      <c r="F26" s="22"/>
      <c r="G26" s="21"/>
      <c r="H26" s="21"/>
      <c r="I26" s="21"/>
      <c r="J26" s="124"/>
      <c r="K26" s="21"/>
      <c r="L26" s="10"/>
      <c r="M26" s="10"/>
      <c r="N26" s="21"/>
      <c r="O26" s="10"/>
      <c r="P26" s="10"/>
    </row>
    <row r="27" spans="1:16" ht="66.75" customHeight="1">
      <c r="A27" s="70">
        <v>18</v>
      </c>
      <c r="B27" s="9"/>
      <c r="C27" s="21"/>
      <c r="D27" s="6"/>
      <c r="E27" s="22"/>
      <c r="F27" s="22"/>
      <c r="G27" s="21"/>
      <c r="H27" s="21"/>
      <c r="I27" s="21"/>
      <c r="J27" s="124"/>
      <c r="K27" s="21"/>
      <c r="L27" s="10"/>
      <c r="M27" s="10"/>
      <c r="N27" s="21"/>
      <c r="O27" s="10"/>
      <c r="P27" s="10"/>
    </row>
    <row r="28" spans="1:16" ht="66.75" customHeight="1">
      <c r="A28" s="73">
        <v>19</v>
      </c>
      <c r="B28" s="9"/>
      <c r="C28" s="21"/>
      <c r="D28" s="6"/>
      <c r="E28" s="22"/>
      <c r="F28" s="22"/>
      <c r="G28" s="21"/>
      <c r="H28" s="21"/>
      <c r="I28" s="21"/>
      <c r="J28" s="124"/>
      <c r="K28" s="21"/>
      <c r="L28" s="10"/>
      <c r="M28" s="10"/>
      <c r="N28" s="21"/>
      <c r="O28" s="10"/>
      <c r="P28" s="10"/>
    </row>
    <row r="29" spans="1:16" ht="66.75" customHeight="1">
      <c r="A29" s="70">
        <v>20</v>
      </c>
      <c r="B29" s="9"/>
      <c r="C29" s="21"/>
      <c r="D29" s="6"/>
      <c r="E29" s="22"/>
      <c r="F29" s="22"/>
      <c r="G29" s="21"/>
      <c r="H29" s="21"/>
      <c r="I29" s="21"/>
      <c r="J29" s="124"/>
      <c r="K29" s="21"/>
      <c r="L29" s="10"/>
      <c r="M29" s="10"/>
      <c r="N29" s="21"/>
      <c r="O29" s="10"/>
      <c r="P29" s="10"/>
    </row>
    <row r="30" spans="1:16" ht="66.75" customHeight="1">
      <c r="A30" s="73">
        <v>21</v>
      </c>
      <c r="B30" s="9"/>
      <c r="C30" s="21"/>
      <c r="D30" s="6"/>
      <c r="E30" s="22"/>
      <c r="F30" s="22"/>
      <c r="G30" s="21"/>
      <c r="H30" s="21"/>
      <c r="I30" s="21"/>
      <c r="J30" s="124"/>
      <c r="K30" s="21"/>
      <c r="L30" s="10"/>
      <c r="M30" s="10"/>
      <c r="N30" s="21"/>
      <c r="O30" s="10"/>
      <c r="P30" s="10"/>
    </row>
    <row r="31" spans="1:16" ht="66.75" customHeight="1">
      <c r="A31" s="70">
        <v>22</v>
      </c>
      <c r="B31" s="9"/>
      <c r="C31" s="21"/>
      <c r="D31" s="6"/>
      <c r="E31" s="22"/>
      <c r="F31" s="22"/>
      <c r="G31" s="21"/>
      <c r="H31" s="21"/>
      <c r="I31" s="21"/>
      <c r="J31" s="124"/>
      <c r="K31" s="21"/>
      <c r="L31" s="10"/>
      <c r="M31" s="10"/>
      <c r="N31" s="21"/>
      <c r="O31" s="10"/>
      <c r="P31" s="10"/>
    </row>
    <row r="32" spans="1:16" ht="66.75" customHeight="1">
      <c r="A32" s="73">
        <v>23</v>
      </c>
      <c r="B32" s="9"/>
      <c r="C32" s="21"/>
      <c r="D32" s="6"/>
      <c r="E32" s="22"/>
      <c r="F32" s="22"/>
      <c r="G32" s="21"/>
      <c r="H32" s="21"/>
      <c r="I32" s="21"/>
      <c r="J32" s="124"/>
      <c r="K32" s="21"/>
      <c r="L32" s="10"/>
      <c r="M32" s="10"/>
      <c r="N32" s="21"/>
      <c r="O32" s="10"/>
      <c r="P32" s="10"/>
    </row>
    <row r="33" spans="1:16" ht="66.75" customHeight="1">
      <c r="A33" s="70">
        <v>24</v>
      </c>
      <c r="B33" s="9"/>
      <c r="C33" s="21"/>
      <c r="D33" s="6"/>
      <c r="E33" s="22"/>
      <c r="F33" s="22"/>
      <c r="G33" s="21"/>
      <c r="H33" s="21"/>
      <c r="I33" s="21"/>
      <c r="J33" s="124"/>
      <c r="K33" s="21"/>
      <c r="L33" s="10"/>
      <c r="M33" s="10"/>
      <c r="N33" s="21"/>
      <c r="O33" s="10"/>
      <c r="P33" s="10"/>
    </row>
    <row r="34" spans="1:16" ht="66.75" customHeight="1">
      <c r="A34" s="73">
        <v>25</v>
      </c>
      <c r="B34" s="9"/>
      <c r="C34" s="21"/>
      <c r="D34" s="6"/>
      <c r="E34" s="22"/>
      <c r="F34" s="22"/>
      <c r="G34" s="21"/>
      <c r="H34" s="21"/>
      <c r="I34" s="21"/>
      <c r="J34" s="124"/>
      <c r="K34" s="21"/>
      <c r="L34" s="10"/>
      <c r="M34" s="10"/>
      <c r="N34" s="21"/>
      <c r="O34" s="10"/>
      <c r="P34" s="10"/>
    </row>
    <row r="35" spans="1:16" ht="66.75" customHeight="1">
      <c r="A35" s="70">
        <v>26</v>
      </c>
      <c r="B35" s="9"/>
      <c r="C35" s="21"/>
      <c r="D35" s="6"/>
      <c r="E35" s="22"/>
      <c r="F35" s="22"/>
      <c r="G35" s="21"/>
      <c r="H35" s="21"/>
      <c r="I35" s="21"/>
      <c r="J35" s="124"/>
      <c r="K35" s="21"/>
      <c r="L35" s="10"/>
      <c r="M35" s="10"/>
      <c r="N35" s="21"/>
      <c r="O35" s="10"/>
      <c r="P35" s="10"/>
    </row>
    <row r="36" spans="1:16" ht="66.75" customHeight="1">
      <c r="A36" s="73">
        <v>27</v>
      </c>
      <c r="B36" s="9"/>
      <c r="C36" s="21"/>
      <c r="D36" s="6"/>
      <c r="E36" s="22"/>
      <c r="F36" s="22"/>
      <c r="G36" s="21"/>
      <c r="H36" s="21"/>
      <c r="I36" s="21"/>
      <c r="J36" s="124"/>
      <c r="K36" s="21"/>
      <c r="L36" s="10"/>
      <c r="M36" s="10"/>
      <c r="N36" s="21"/>
      <c r="O36" s="10"/>
      <c r="P36" s="10"/>
    </row>
    <row r="37" spans="1:16" ht="66.75" customHeight="1">
      <c r="A37" s="70">
        <v>28</v>
      </c>
      <c r="B37" s="9"/>
      <c r="C37" s="21"/>
      <c r="D37" s="6"/>
      <c r="E37" s="22"/>
      <c r="F37" s="22"/>
      <c r="G37" s="21"/>
      <c r="H37" s="21"/>
      <c r="I37" s="21"/>
      <c r="J37" s="124"/>
      <c r="K37" s="21"/>
      <c r="L37" s="10"/>
      <c r="M37" s="10"/>
      <c r="N37" s="21"/>
      <c r="O37" s="10"/>
      <c r="P37" s="10"/>
    </row>
    <row r="38" spans="1:16" ht="66.75" customHeight="1">
      <c r="A38" s="73">
        <v>29</v>
      </c>
      <c r="B38" s="9"/>
      <c r="C38" s="21"/>
      <c r="D38" s="6"/>
      <c r="E38" s="22"/>
      <c r="F38" s="22"/>
      <c r="G38" s="21"/>
      <c r="H38" s="21"/>
      <c r="I38" s="21"/>
      <c r="J38" s="124"/>
      <c r="K38" s="21"/>
      <c r="L38" s="10"/>
      <c r="M38" s="10"/>
      <c r="N38" s="21"/>
      <c r="O38" s="10"/>
      <c r="P38" s="10"/>
    </row>
    <row r="39" spans="1:16" ht="66.75" customHeight="1">
      <c r="A39" s="70">
        <v>30</v>
      </c>
      <c r="B39" s="9"/>
      <c r="C39" s="21"/>
      <c r="D39" s="6"/>
      <c r="E39" s="22"/>
      <c r="F39" s="22"/>
      <c r="G39" s="21"/>
      <c r="H39" s="21"/>
      <c r="I39" s="21"/>
      <c r="J39" s="124"/>
      <c r="K39" s="21"/>
      <c r="L39" s="10"/>
      <c r="M39" s="10"/>
      <c r="N39" s="21"/>
      <c r="O39" s="10"/>
      <c r="P39" s="10"/>
    </row>
    <row r="40" spans="1:16" ht="66.75" customHeight="1">
      <c r="A40" s="73">
        <v>31</v>
      </c>
      <c r="B40" s="9"/>
      <c r="C40" s="21"/>
      <c r="D40" s="6"/>
      <c r="E40" s="22"/>
      <c r="F40" s="22"/>
      <c r="G40" s="21"/>
      <c r="H40" s="21"/>
      <c r="I40" s="21"/>
      <c r="J40" s="124"/>
      <c r="K40" s="21"/>
      <c r="L40" s="10"/>
      <c r="M40" s="10"/>
      <c r="N40" s="21"/>
      <c r="O40" s="10"/>
      <c r="P40" s="10"/>
    </row>
    <row r="41" spans="1:16" ht="66.75" customHeight="1">
      <c r="A41" s="70">
        <v>32</v>
      </c>
      <c r="B41" s="9"/>
      <c r="C41" s="21"/>
      <c r="D41" s="6"/>
      <c r="E41" s="22"/>
      <c r="F41" s="22"/>
      <c r="G41" s="21"/>
      <c r="H41" s="21"/>
      <c r="I41" s="21"/>
      <c r="J41" s="124"/>
      <c r="K41" s="21"/>
      <c r="L41" s="10"/>
      <c r="M41" s="10"/>
      <c r="N41" s="21"/>
      <c r="O41" s="10"/>
      <c r="P41" s="10"/>
    </row>
    <row r="42" spans="1:16" ht="66.75" customHeight="1">
      <c r="A42" s="73">
        <v>33</v>
      </c>
      <c r="B42" s="9"/>
      <c r="C42" s="21"/>
      <c r="D42" s="6"/>
      <c r="E42" s="22"/>
      <c r="F42" s="22"/>
      <c r="G42" s="21"/>
      <c r="H42" s="21"/>
      <c r="I42" s="21"/>
      <c r="J42" s="124"/>
      <c r="K42" s="21"/>
      <c r="L42" s="10"/>
      <c r="M42" s="10"/>
      <c r="N42" s="21"/>
      <c r="O42" s="10"/>
      <c r="P42" s="10"/>
    </row>
    <row r="43" spans="1:16" ht="66.75" customHeight="1">
      <c r="A43" s="70">
        <v>34</v>
      </c>
      <c r="B43" s="9"/>
      <c r="C43" s="21"/>
      <c r="D43" s="6"/>
      <c r="E43" s="22"/>
      <c r="F43" s="22"/>
      <c r="G43" s="21"/>
      <c r="H43" s="21"/>
      <c r="I43" s="21"/>
      <c r="J43" s="124"/>
      <c r="K43" s="21"/>
      <c r="L43" s="10"/>
      <c r="M43" s="10"/>
      <c r="N43" s="21"/>
      <c r="O43" s="10"/>
      <c r="P43" s="10"/>
    </row>
    <row r="44" spans="1:16" ht="66.75" customHeight="1">
      <c r="A44" s="73">
        <v>35</v>
      </c>
      <c r="B44" s="9"/>
      <c r="C44" s="21"/>
      <c r="D44" s="6"/>
      <c r="E44" s="22"/>
      <c r="F44" s="22"/>
      <c r="G44" s="21"/>
      <c r="H44" s="21"/>
      <c r="I44" s="21"/>
      <c r="J44" s="124"/>
      <c r="K44" s="21"/>
      <c r="L44" s="10"/>
      <c r="M44" s="10"/>
      <c r="N44" s="21"/>
      <c r="O44" s="10"/>
      <c r="P44" s="10"/>
    </row>
    <row r="45" spans="1:16" ht="66.75" customHeight="1">
      <c r="A45" s="70">
        <v>36</v>
      </c>
      <c r="B45" s="9"/>
      <c r="C45" s="21"/>
      <c r="D45" s="6"/>
      <c r="E45" s="22"/>
      <c r="F45" s="22"/>
      <c r="G45" s="21"/>
      <c r="H45" s="21"/>
      <c r="I45" s="21"/>
      <c r="J45" s="124"/>
      <c r="K45" s="21"/>
      <c r="L45" s="10"/>
      <c r="M45" s="10"/>
      <c r="N45" s="21"/>
      <c r="O45" s="10"/>
      <c r="P45" s="10"/>
    </row>
    <row r="46" spans="1:16" ht="66.75" customHeight="1">
      <c r="A46" s="73">
        <v>37</v>
      </c>
      <c r="B46" s="9"/>
      <c r="C46" s="21"/>
      <c r="D46" s="6"/>
      <c r="E46" s="22"/>
      <c r="F46" s="22"/>
      <c r="G46" s="21"/>
      <c r="H46" s="21"/>
      <c r="I46" s="21"/>
      <c r="J46" s="124"/>
      <c r="K46" s="21"/>
      <c r="L46" s="10"/>
      <c r="M46" s="10"/>
      <c r="N46" s="21"/>
      <c r="O46" s="10"/>
      <c r="P46" s="10"/>
    </row>
    <row r="47" spans="1:16" ht="66.75" customHeight="1">
      <c r="A47" s="70">
        <v>38</v>
      </c>
      <c r="B47" s="9"/>
      <c r="C47" s="21"/>
      <c r="D47" s="6"/>
      <c r="E47" s="22"/>
      <c r="F47" s="22"/>
      <c r="G47" s="21"/>
      <c r="H47" s="21"/>
      <c r="I47" s="21"/>
      <c r="J47" s="124"/>
      <c r="K47" s="21"/>
      <c r="L47" s="10"/>
      <c r="M47" s="10"/>
      <c r="N47" s="21"/>
      <c r="O47" s="10"/>
      <c r="P47" s="10"/>
    </row>
    <row r="48" spans="1:16" ht="66.75" customHeight="1">
      <c r="A48" s="73">
        <v>39</v>
      </c>
      <c r="B48" s="9"/>
      <c r="C48" s="21"/>
      <c r="D48" s="6"/>
      <c r="E48" s="22"/>
      <c r="F48" s="22"/>
      <c r="G48" s="21"/>
      <c r="H48" s="21"/>
      <c r="I48" s="21"/>
      <c r="J48" s="124"/>
      <c r="K48" s="21"/>
      <c r="L48" s="10"/>
      <c r="M48" s="10"/>
      <c r="N48" s="21"/>
      <c r="O48" s="10"/>
      <c r="P48" s="10"/>
    </row>
    <row r="49" spans="1:92" ht="66.75" customHeight="1">
      <c r="A49" s="70">
        <v>40</v>
      </c>
      <c r="B49" s="9"/>
      <c r="C49" s="21"/>
      <c r="D49" s="6"/>
      <c r="E49" s="22"/>
      <c r="F49" s="22"/>
      <c r="G49" s="21"/>
      <c r="H49" s="21"/>
      <c r="I49" s="21"/>
      <c r="J49" s="124"/>
      <c r="K49" s="21"/>
      <c r="L49" s="10"/>
      <c r="M49" s="10"/>
      <c r="N49" s="21"/>
      <c r="O49" s="10"/>
      <c r="P49" s="10"/>
    </row>
    <row r="50" spans="1:92" ht="66.75" customHeight="1">
      <c r="A50" s="73">
        <v>41</v>
      </c>
      <c r="B50" s="9"/>
      <c r="C50" s="21"/>
      <c r="D50" s="6"/>
      <c r="E50" s="22"/>
      <c r="F50" s="22"/>
      <c r="G50" s="21"/>
      <c r="H50" s="21"/>
      <c r="I50" s="21"/>
      <c r="J50" s="124"/>
      <c r="K50" s="21"/>
      <c r="L50" s="10"/>
      <c r="M50" s="10"/>
      <c r="N50" s="21"/>
      <c r="O50" s="10"/>
      <c r="P50" s="10"/>
    </row>
    <row r="51" spans="1:92" ht="66.75" customHeight="1">
      <c r="A51" s="70">
        <v>42</v>
      </c>
      <c r="B51" s="9"/>
      <c r="C51" s="21"/>
      <c r="D51" s="6"/>
      <c r="E51" s="22"/>
      <c r="F51" s="22"/>
      <c r="G51" s="21"/>
      <c r="H51" s="21"/>
      <c r="I51" s="21"/>
      <c r="J51" s="124"/>
      <c r="K51" s="21"/>
      <c r="L51" s="10"/>
      <c r="M51" s="10"/>
      <c r="N51" s="21"/>
      <c r="O51" s="10"/>
      <c r="P51" s="10"/>
    </row>
    <row r="52" spans="1:92" ht="66.75" customHeight="1">
      <c r="A52" s="73">
        <v>43</v>
      </c>
      <c r="B52" s="9"/>
      <c r="C52" s="21"/>
      <c r="D52" s="6"/>
      <c r="E52" s="22"/>
      <c r="F52" s="22"/>
      <c r="G52" s="21"/>
      <c r="H52" s="21"/>
      <c r="I52" s="21"/>
      <c r="J52" s="124"/>
      <c r="K52" s="21"/>
      <c r="L52" s="10"/>
      <c r="M52" s="10"/>
      <c r="N52" s="21"/>
      <c r="O52" s="10"/>
      <c r="P52" s="10"/>
    </row>
    <row r="53" spans="1:92" ht="66.75" customHeight="1">
      <c r="A53" s="70">
        <v>44</v>
      </c>
      <c r="B53" s="9"/>
      <c r="C53" s="21"/>
      <c r="D53" s="6"/>
      <c r="E53" s="22"/>
      <c r="F53" s="22"/>
      <c r="G53" s="21"/>
      <c r="H53" s="21"/>
      <c r="I53" s="21"/>
      <c r="J53" s="124"/>
      <c r="K53" s="21"/>
      <c r="L53" s="10"/>
      <c r="M53" s="10"/>
      <c r="N53" s="21"/>
      <c r="O53" s="10"/>
      <c r="P53" s="10"/>
    </row>
    <row r="54" spans="1:92" ht="66.75" customHeight="1">
      <c r="A54" s="73">
        <v>45</v>
      </c>
      <c r="B54" s="9"/>
      <c r="C54" s="21"/>
      <c r="D54" s="6"/>
      <c r="E54" s="22"/>
      <c r="F54" s="22"/>
      <c r="G54" s="21"/>
      <c r="H54" s="21"/>
      <c r="I54" s="21"/>
      <c r="J54" s="124"/>
      <c r="K54" s="21"/>
      <c r="L54" s="10"/>
      <c r="M54" s="10"/>
      <c r="N54" s="21"/>
      <c r="O54" s="10"/>
      <c r="P54" s="10"/>
    </row>
    <row r="55" spans="1:92" ht="66.75" customHeight="1">
      <c r="A55" s="70">
        <v>46</v>
      </c>
      <c r="B55" s="9"/>
      <c r="C55" s="21"/>
      <c r="D55" s="6"/>
      <c r="E55" s="22"/>
      <c r="F55" s="22"/>
      <c r="G55" s="21"/>
      <c r="H55" s="21"/>
      <c r="I55" s="21"/>
      <c r="J55" s="124"/>
      <c r="K55" s="21"/>
      <c r="L55" s="10"/>
      <c r="M55" s="10"/>
      <c r="N55" s="21"/>
      <c r="O55" s="10"/>
      <c r="P55" s="10"/>
    </row>
    <row r="56" spans="1:92" ht="66.75" customHeight="1">
      <c r="A56" s="73">
        <v>47</v>
      </c>
      <c r="B56" s="9"/>
      <c r="C56" s="21"/>
      <c r="D56" s="6"/>
      <c r="E56" s="22"/>
      <c r="F56" s="22"/>
      <c r="G56" s="21"/>
      <c r="H56" s="21"/>
      <c r="I56" s="21"/>
      <c r="J56" s="124"/>
      <c r="K56" s="21"/>
      <c r="L56" s="10"/>
      <c r="M56" s="10"/>
      <c r="N56" s="21"/>
      <c r="O56" s="10"/>
      <c r="P56" s="10"/>
    </row>
    <row r="57" spans="1:92" ht="66.75" customHeight="1">
      <c r="A57" s="70">
        <v>48</v>
      </c>
      <c r="B57" s="9"/>
      <c r="C57" s="21"/>
      <c r="D57" s="6"/>
      <c r="E57" s="22"/>
      <c r="F57" s="22"/>
      <c r="G57" s="21"/>
      <c r="H57" s="21"/>
      <c r="I57" s="21"/>
      <c r="J57" s="124"/>
      <c r="K57" s="21"/>
      <c r="L57" s="10"/>
      <c r="M57" s="10"/>
      <c r="N57" s="21"/>
      <c r="O57" s="10"/>
      <c r="P57" s="10"/>
    </row>
    <row r="58" spans="1:92" ht="66.75" customHeight="1">
      <c r="A58" s="73">
        <v>49</v>
      </c>
      <c r="B58" s="9"/>
      <c r="C58" s="21"/>
      <c r="D58" s="6"/>
      <c r="E58" s="22"/>
      <c r="F58" s="22"/>
      <c r="G58" s="21"/>
      <c r="H58" s="21"/>
      <c r="I58" s="21"/>
      <c r="J58" s="124"/>
      <c r="K58" s="21"/>
      <c r="L58" s="10"/>
      <c r="M58" s="10"/>
      <c r="N58" s="21"/>
      <c r="O58" s="10"/>
      <c r="P58" s="10"/>
    </row>
    <row r="59" spans="1:92" ht="72" customHeight="1">
      <c r="B59" s="38" t="s">
        <v>20</v>
      </c>
      <c r="C59" s="31">
        <f>COUNTA(#REF!)</f>
        <v>1</v>
      </c>
      <c r="D59" s="31">
        <f>COUNTA(#REF!)</f>
        <v>1</v>
      </c>
      <c r="E59" s="31">
        <f>COUNTA(C9:C58)</f>
        <v>0</v>
      </c>
      <c r="F59" s="31">
        <f>COUNTA(D9:D58)</f>
        <v>0</v>
      </c>
      <c r="G59" s="31"/>
      <c r="H59" s="30">
        <f>COUNTA(F9:F58)</f>
        <v>0</v>
      </c>
      <c r="I59" s="30"/>
      <c r="J59" s="30"/>
      <c r="K59" s="30">
        <f>COUNTA(#REF!)</f>
        <v>1</v>
      </c>
      <c r="L59" s="30"/>
      <c r="M59" s="30">
        <f>COUNTA(#REF!)</f>
        <v>1</v>
      </c>
      <c r="N59" s="30"/>
      <c r="O59" s="30"/>
      <c r="P59" s="30">
        <f>COUNTA(H9:H58)</f>
        <v>0</v>
      </c>
      <c r="Q59" s="31">
        <f>COUNTA(#REF!)</f>
        <v>1</v>
      </c>
      <c r="R59" s="30">
        <f>COUNTA(#REF!)</f>
        <v>1</v>
      </c>
      <c r="S59" s="30">
        <f>COUNTA(#REF!)</f>
        <v>1</v>
      </c>
      <c r="T59" s="30">
        <f>COUNTA(#REF!)</f>
        <v>1</v>
      </c>
      <c r="U59" s="30">
        <f>COUNTA(#REF!)</f>
        <v>1</v>
      </c>
      <c r="V59" s="30">
        <f>COUNTA(#REF!)</f>
        <v>1</v>
      </c>
      <c r="W59" s="30">
        <f>COUNTA(#REF!)</f>
        <v>1</v>
      </c>
      <c r="X59" s="30">
        <f>COUNTA(#REF!)</f>
        <v>1</v>
      </c>
      <c r="Y59" s="30">
        <f>COUNTA(#REF!)</f>
        <v>1</v>
      </c>
      <c r="Z59" s="30">
        <f>COUNTA(#REF!)</f>
        <v>1</v>
      </c>
      <c r="AA59" s="30">
        <f>COUNTA(#REF!)</f>
        <v>1</v>
      </c>
      <c r="AB59" s="30">
        <f>COUNTA(#REF!)</f>
        <v>1</v>
      </c>
      <c r="AC59" s="34">
        <f>COUNTA(#REF!)</f>
        <v>1</v>
      </c>
      <c r="AD59" s="32">
        <f>COUNTA(K9:K58)</f>
        <v>0</v>
      </c>
      <c r="AE59" s="34">
        <f>COUNTA(#REF!)</f>
        <v>1</v>
      </c>
      <c r="AF59" s="32">
        <f>COUNTA(#REF!)</f>
        <v>1</v>
      </c>
      <c r="AG59" s="34">
        <f>COUNTA(#REF!)</f>
        <v>1</v>
      </c>
      <c r="AH59" s="32">
        <f>COUNTA(#REF!)</f>
        <v>1</v>
      </c>
      <c r="AI59" s="34">
        <f>COUNTA(#REF!)</f>
        <v>1</v>
      </c>
      <c r="AJ59" s="32">
        <f>COUNTA(#REF!)</f>
        <v>1</v>
      </c>
      <c r="AK59" s="34">
        <f>COUNTA(#REF!)</f>
        <v>1</v>
      </c>
      <c r="AL59" s="32">
        <f>COUNTA(#REF!)</f>
        <v>1</v>
      </c>
      <c r="AM59" s="34">
        <f>COUNTA(#REF!)</f>
        <v>1</v>
      </c>
      <c r="AN59" s="32">
        <f>COUNTA(#REF!)</f>
        <v>1</v>
      </c>
      <c r="AO59" s="34">
        <f>COUNTA(#REF!)</f>
        <v>1</v>
      </c>
      <c r="AP59" s="32">
        <f>COUNTA(#REF!)</f>
        <v>1</v>
      </c>
      <c r="AQ59" s="34">
        <f>COUNTA(#REF!)</f>
        <v>1</v>
      </c>
      <c r="AR59" s="32">
        <f>COUNTA(#REF!)</f>
        <v>1</v>
      </c>
      <c r="AS59" s="34">
        <f>COUNTA(#REF!)</f>
        <v>1</v>
      </c>
      <c r="AT59" s="32">
        <f>COUNTA(#REF!)</f>
        <v>1</v>
      </c>
      <c r="AU59" s="34">
        <f>COUNTA(#REF!)</f>
        <v>1</v>
      </c>
      <c r="AV59" s="32">
        <f>COUNTA(#REF!)</f>
        <v>1</v>
      </c>
      <c r="AW59" s="34">
        <f>COUNTA(#REF!)</f>
        <v>1</v>
      </c>
      <c r="AX59" s="32">
        <f>COUNTA(#REF!)</f>
        <v>1</v>
      </c>
      <c r="AY59" s="34">
        <f>COUNTA(#REF!)</f>
        <v>1</v>
      </c>
      <c r="AZ59" s="32">
        <f>COUNTA(#REF!)</f>
        <v>1</v>
      </c>
      <c r="BA59" s="34">
        <f>COUNTA(#REF!)</f>
        <v>1</v>
      </c>
      <c r="BB59" s="32">
        <f>COUNTA(#REF!)</f>
        <v>1</v>
      </c>
      <c r="BC59" s="34">
        <f>COUNTA(#REF!)</f>
        <v>1</v>
      </c>
      <c r="BD59" s="32">
        <f>COUNTA(#REF!)</f>
        <v>1</v>
      </c>
      <c r="BE59" s="31">
        <f>COUNTA(#REF!)</f>
        <v>1</v>
      </c>
      <c r="BF59" s="31">
        <f>COUNTA(#REF!)</f>
        <v>1</v>
      </c>
      <c r="BG59" s="31">
        <f>COUNTA(#REF!)</f>
        <v>1</v>
      </c>
      <c r="BH59" s="31">
        <f>COUNTA(#REF!)</f>
        <v>1</v>
      </c>
      <c r="BI59" s="31">
        <f>COUNTA(#REF!)</f>
        <v>1</v>
      </c>
      <c r="BJ59" s="31">
        <f>COUNTA(#REF!)</f>
        <v>1</v>
      </c>
      <c r="BK59" s="31">
        <f>COUNTA(#REF!)</f>
        <v>1</v>
      </c>
      <c r="BL59" s="39">
        <f>COUNTA(#REF!)</f>
        <v>1</v>
      </c>
      <c r="BM59" s="32">
        <f>COUNTA(#REF!)</f>
        <v>1</v>
      </c>
      <c r="BN59" s="31">
        <f>COUNTA(#REF!)</f>
        <v>1</v>
      </c>
      <c r="BO59" s="31">
        <f>COUNTA(#REF!)</f>
        <v>1</v>
      </c>
      <c r="BP59" s="31">
        <f>COUNTA(L9:L58)</f>
        <v>0</v>
      </c>
      <c r="BQ59" s="31">
        <f>COUNTA(#REF!)</f>
        <v>1</v>
      </c>
      <c r="BR59" s="31">
        <f>COUNTA(#REF!)</f>
        <v>1</v>
      </c>
      <c r="BS59" s="31">
        <f>COUNTA(#REF!)</f>
        <v>1</v>
      </c>
      <c r="BT59" s="31">
        <f>COUNTA(#REF!)</f>
        <v>1</v>
      </c>
      <c r="BU59" s="31">
        <f>COUNTA(#REF!)</f>
        <v>1</v>
      </c>
      <c r="BV59" s="31">
        <f>COUNTA(#REF!)</f>
        <v>1</v>
      </c>
      <c r="BW59" s="31">
        <f>COUNTA(#REF!)</f>
        <v>1</v>
      </c>
      <c r="BX59" s="31">
        <f>COUNTA(#REF!)</f>
        <v>1</v>
      </c>
      <c r="BY59" s="31">
        <f>COUNTA(#REF!)</f>
        <v>1</v>
      </c>
      <c r="BZ59" s="31">
        <f>COUNTA(#REF!)</f>
        <v>1</v>
      </c>
      <c r="CA59" s="33">
        <f>COUNTA(#REF!)</f>
        <v>1</v>
      </c>
      <c r="CB59" s="33">
        <f>COUNTA(#REF!)</f>
        <v>1</v>
      </c>
      <c r="CC59" s="33">
        <f>COUNTA(#REF!)</f>
        <v>1</v>
      </c>
      <c r="CD59" s="33">
        <f>COUNTA(#REF!)</f>
        <v>1</v>
      </c>
      <c r="CE59" s="33">
        <f>COUNTA(#REF!)</f>
        <v>1</v>
      </c>
      <c r="CF59" s="33">
        <f>COUNTA(#REF!)</f>
        <v>1</v>
      </c>
      <c r="CG59" s="33">
        <f>COUNTA(#REF!)</f>
        <v>1</v>
      </c>
      <c r="CH59" s="33">
        <f>COUNTA(#REF!)</f>
        <v>1</v>
      </c>
      <c r="CI59" s="33">
        <f>COUNTA(#REF!)</f>
        <v>1</v>
      </c>
      <c r="CJ59" s="33">
        <f>COUNTA(#REF!)</f>
        <v>1</v>
      </c>
      <c r="CK59" s="33">
        <f>COUNTA(#REF!)</f>
        <v>1</v>
      </c>
      <c r="CL59" s="33">
        <f>COUNTA(#REF!)</f>
        <v>1</v>
      </c>
      <c r="CM59" s="33">
        <f>COUNTA(#REF!)</f>
        <v>1</v>
      </c>
      <c r="CN59" s="38" t="str">
        <f>"TOTAL : "&amp;(SUM(C59:Q59)+SUM(U59:BZ59))</f>
        <v>TOTAL : 61</v>
      </c>
    </row>
  </sheetData>
  <sheetProtection formatCells="0" formatColumns="0" formatRows="0" insertRows="0" deleteRows="0" sort="0" autoFilter="0" pivotTables="0"/>
  <mergeCells count="9">
    <mergeCell ref="BL1:BQ4"/>
    <mergeCell ref="H6:J6"/>
    <mergeCell ref="A6:B6"/>
    <mergeCell ref="B4:C4"/>
    <mergeCell ref="M1:O3"/>
    <mergeCell ref="D6:F6"/>
    <mergeCell ref="C1:F1"/>
    <mergeCell ref="C2:F2"/>
    <mergeCell ref="G1:L3"/>
  </mergeCells>
  <conditionalFormatting sqref="F9:F58">
    <cfRule type="expression" dxfId="63" priority="136">
      <formula>AND($B9&lt;&gt;"",F9="")</formula>
    </cfRule>
  </conditionalFormatting>
  <conditionalFormatting sqref="L9:M58">
    <cfRule type="expression" dxfId="62" priority="165">
      <formula>AND(#REF!="Cas",$L9="")</formula>
    </cfRule>
  </conditionalFormatting>
  <conditionalFormatting sqref="F9:F58">
    <cfRule type="expression" dxfId="61" priority="175">
      <formula>AND($B9&lt;&gt;"",F9="",$F9&lt;&gt;"TdS",$F9&lt;&gt;"TdS agence",$F9&lt;&gt;"TdS hors région",$F9&lt;&gt;"Contact Social")</formula>
    </cfRule>
  </conditionalFormatting>
  <conditionalFormatting sqref="O9:P58">
    <cfRule type="expression" dxfId="60" priority="4">
      <formula>AND(#REF!="Cas",#REF!="")</formula>
    </cfRule>
  </conditionalFormatting>
  <conditionalFormatting sqref="D15:E58 B5 D8:E8">
    <cfRule type="duplicateValues" dxfId="59" priority="199"/>
  </conditionalFormatting>
  <conditionalFormatting sqref="D14:E14 E9:E13">
    <cfRule type="duplicateValues" dxfId="58" priority="208"/>
  </conditionalFormatting>
  <dataValidations count="4">
    <dataValidation allowBlank="1" showInputMessage="1" showErrorMessage="1" sqref="AU59 AW59 AY59 AS59 BA59 BC59 AE59 AG59 AI59 AK59 AM59 AO59 AQ59 R59:AC59 K59:P59"/>
    <dataValidation type="date" operator="greaterThan" allowBlank="1" showInputMessage="1" showErrorMessage="1" error="Doit être une date en format: AAAA-MM-JJ" sqref="C6 G10:I58 G9:I9 N10:N58 N9 C10:C58 C9">
      <formula1>1</formula1>
    </dataValidation>
    <dataValidation type="date" operator="greaterThan" allowBlank="1" showInputMessage="1" showErrorMessage="1" error="Doit être une date en format: AAAA-MM-JJ" sqref="H8:I8">
      <formula1>44197</formula1>
    </dataValidation>
    <dataValidation operator="greaterThan" allowBlank="1" showInputMessage="1" showErrorMessage="1" error="Doit être une date en format: AAAA-MM-JJ" sqref="J10:J58 J8:J9"/>
  </dataValidations>
  <pageMargins left="0.7" right="0.7" top="0.75" bottom="0.75" header="0.3" footer="0.3"/>
  <pageSetup scale="43"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69" r:id="rId4" name="Check Box 45">
              <controlPr defaultSize="0" autoFill="0" autoLine="0" autoPict="0">
                <anchor moveWithCells="1">
                  <from>
                    <xdr:col>9</xdr:col>
                    <xdr:colOff>57150</xdr:colOff>
                    <xdr:row>13</xdr:row>
                    <xdr:rowOff>66675</xdr:rowOff>
                  </from>
                  <to>
                    <xdr:col>9</xdr:col>
                    <xdr:colOff>742950</xdr:colOff>
                    <xdr:row>13</xdr:row>
                    <xdr:rowOff>257175</xdr:rowOff>
                  </to>
                </anchor>
              </controlPr>
            </control>
          </mc:Choice>
        </mc:AlternateContent>
        <mc:AlternateContent xmlns:mc="http://schemas.openxmlformats.org/markup-compatibility/2006">
          <mc:Choice Requires="x14">
            <control shapeId="1070" r:id="rId5" name="Check Box 46">
              <controlPr defaultSize="0" autoFill="0" autoLine="0" autoPict="0">
                <anchor moveWithCells="1">
                  <from>
                    <xdr:col>9</xdr:col>
                    <xdr:colOff>57150</xdr:colOff>
                    <xdr:row>13</xdr:row>
                    <xdr:rowOff>342900</xdr:rowOff>
                  </from>
                  <to>
                    <xdr:col>9</xdr:col>
                    <xdr:colOff>685800</xdr:colOff>
                    <xdr:row>13</xdr:row>
                    <xdr:rowOff>561975</xdr:rowOff>
                  </to>
                </anchor>
              </controlPr>
            </control>
          </mc:Choice>
        </mc:AlternateContent>
        <mc:AlternateContent xmlns:mc="http://schemas.openxmlformats.org/markup-compatibility/2006">
          <mc:Choice Requires="x14">
            <control shapeId="1071" r:id="rId6" name="Check Box 47">
              <controlPr defaultSize="0" autoFill="0" autoLine="0" autoPict="0">
                <anchor moveWithCells="1">
                  <from>
                    <xdr:col>9</xdr:col>
                    <xdr:colOff>57150</xdr:colOff>
                    <xdr:row>13</xdr:row>
                    <xdr:rowOff>590550</xdr:rowOff>
                  </from>
                  <to>
                    <xdr:col>9</xdr:col>
                    <xdr:colOff>638175</xdr:colOff>
                    <xdr:row>13</xdr:row>
                    <xdr:rowOff>781050</xdr:rowOff>
                  </to>
                </anchor>
              </controlPr>
            </control>
          </mc:Choice>
        </mc:AlternateContent>
        <mc:AlternateContent xmlns:mc="http://schemas.openxmlformats.org/markup-compatibility/2006">
          <mc:Choice Requires="x14">
            <control shapeId="1072" r:id="rId7" name="Check Box 48">
              <controlPr defaultSize="0" autoFill="0" autoLine="0" autoPict="0">
                <anchor moveWithCells="1">
                  <from>
                    <xdr:col>9</xdr:col>
                    <xdr:colOff>838200</xdr:colOff>
                    <xdr:row>13</xdr:row>
                    <xdr:rowOff>57150</xdr:rowOff>
                  </from>
                  <to>
                    <xdr:col>9</xdr:col>
                    <xdr:colOff>1790700</xdr:colOff>
                    <xdr:row>13</xdr:row>
                    <xdr:rowOff>257175</xdr:rowOff>
                  </to>
                </anchor>
              </controlPr>
            </control>
          </mc:Choice>
        </mc:AlternateContent>
        <mc:AlternateContent xmlns:mc="http://schemas.openxmlformats.org/markup-compatibility/2006">
          <mc:Choice Requires="x14">
            <control shapeId="1073" r:id="rId8" name="Check Box 49">
              <controlPr defaultSize="0" autoFill="0" autoLine="0" autoPict="0">
                <anchor moveWithCells="1">
                  <from>
                    <xdr:col>9</xdr:col>
                    <xdr:colOff>838200</xdr:colOff>
                    <xdr:row>13</xdr:row>
                    <xdr:rowOff>323850</xdr:rowOff>
                  </from>
                  <to>
                    <xdr:col>9</xdr:col>
                    <xdr:colOff>1895475</xdr:colOff>
                    <xdr:row>13</xdr:row>
                    <xdr:rowOff>533400</xdr:rowOff>
                  </to>
                </anchor>
              </controlPr>
            </control>
          </mc:Choice>
        </mc:AlternateContent>
        <mc:AlternateContent xmlns:mc="http://schemas.openxmlformats.org/markup-compatibility/2006">
          <mc:Choice Requires="x14">
            <control shapeId="1074" r:id="rId9" name="Check Box 50">
              <controlPr defaultSize="0" autoFill="0" autoLine="0" autoPict="0">
                <anchor moveWithCells="1">
                  <from>
                    <xdr:col>9</xdr:col>
                    <xdr:colOff>838200</xdr:colOff>
                    <xdr:row>13</xdr:row>
                    <xdr:rowOff>581025</xdr:rowOff>
                  </from>
                  <to>
                    <xdr:col>9</xdr:col>
                    <xdr:colOff>1638300</xdr:colOff>
                    <xdr:row>13</xdr:row>
                    <xdr:rowOff>790575</xdr:rowOff>
                  </to>
                </anchor>
              </controlPr>
            </control>
          </mc:Choice>
        </mc:AlternateContent>
        <mc:AlternateContent xmlns:mc="http://schemas.openxmlformats.org/markup-compatibility/2006">
          <mc:Choice Requires="x14">
            <control shapeId="1075" r:id="rId10" name="Check Box 51">
              <controlPr defaultSize="0" autoFill="0" autoLine="0" autoPict="0">
                <anchor moveWithCells="1">
                  <from>
                    <xdr:col>9</xdr:col>
                    <xdr:colOff>57150</xdr:colOff>
                    <xdr:row>14</xdr:row>
                    <xdr:rowOff>66675</xdr:rowOff>
                  </from>
                  <to>
                    <xdr:col>9</xdr:col>
                    <xdr:colOff>742950</xdr:colOff>
                    <xdr:row>14</xdr:row>
                    <xdr:rowOff>257175</xdr:rowOff>
                  </to>
                </anchor>
              </controlPr>
            </control>
          </mc:Choice>
        </mc:AlternateContent>
        <mc:AlternateContent xmlns:mc="http://schemas.openxmlformats.org/markup-compatibility/2006">
          <mc:Choice Requires="x14">
            <control shapeId="1076" r:id="rId11" name="Check Box 52">
              <controlPr defaultSize="0" autoFill="0" autoLine="0" autoPict="0">
                <anchor moveWithCells="1">
                  <from>
                    <xdr:col>9</xdr:col>
                    <xdr:colOff>57150</xdr:colOff>
                    <xdr:row>14</xdr:row>
                    <xdr:rowOff>342900</xdr:rowOff>
                  </from>
                  <to>
                    <xdr:col>9</xdr:col>
                    <xdr:colOff>685800</xdr:colOff>
                    <xdr:row>14</xdr:row>
                    <xdr:rowOff>561975</xdr:rowOff>
                  </to>
                </anchor>
              </controlPr>
            </control>
          </mc:Choice>
        </mc:AlternateContent>
        <mc:AlternateContent xmlns:mc="http://schemas.openxmlformats.org/markup-compatibility/2006">
          <mc:Choice Requires="x14">
            <control shapeId="1077" r:id="rId12" name="Check Box 53">
              <controlPr defaultSize="0" autoFill="0" autoLine="0" autoPict="0">
                <anchor moveWithCells="1">
                  <from>
                    <xdr:col>9</xdr:col>
                    <xdr:colOff>57150</xdr:colOff>
                    <xdr:row>14</xdr:row>
                    <xdr:rowOff>590550</xdr:rowOff>
                  </from>
                  <to>
                    <xdr:col>9</xdr:col>
                    <xdr:colOff>638175</xdr:colOff>
                    <xdr:row>14</xdr:row>
                    <xdr:rowOff>781050</xdr:rowOff>
                  </to>
                </anchor>
              </controlPr>
            </control>
          </mc:Choice>
        </mc:AlternateContent>
        <mc:AlternateContent xmlns:mc="http://schemas.openxmlformats.org/markup-compatibility/2006">
          <mc:Choice Requires="x14">
            <control shapeId="1078" r:id="rId13" name="Check Box 54">
              <controlPr defaultSize="0" autoFill="0" autoLine="0" autoPict="0">
                <anchor moveWithCells="1">
                  <from>
                    <xdr:col>9</xdr:col>
                    <xdr:colOff>838200</xdr:colOff>
                    <xdr:row>14</xdr:row>
                    <xdr:rowOff>57150</xdr:rowOff>
                  </from>
                  <to>
                    <xdr:col>9</xdr:col>
                    <xdr:colOff>1790700</xdr:colOff>
                    <xdr:row>14</xdr:row>
                    <xdr:rowOff>257175</xdr:rowOff>
                  </to>
                </anchor>
              </controlPr>
            </control>
          </mc:Choice>
        </mc:AlternateContent>
        <mc:AlternateContent xmlns:mc="http://schemas.openxmlformats.org/markup-compatibility/2006">
          <mc:Choice Requires="x14">
            <control shapeId="1079" r:id="rId14" name="Check Box 55">
              <controlPr defaultSize="0" autoFill="0" autoLine="0" autoPict="0">
                <anchor moveWithCells="1">
                  <from>
                    <xdr:col>9</xdr:col>
                    <xdr:colOff>838200</xdr:colOff>
                    <xdr:row>14</xdr:row>
                    <xdr:rowOff>323850</xdr:rowOff>
                  </from>
                  <to>
                    <xdr:col>9</xdr:col>
                    <xdr:colOff>1895475</xdr:colOff>
                    <xdr:row>14</xdr:row>
                    <xdr:rowOff>533400</xdr:rowOff>
                  </to>
                </anchor>
              </controlPr>
            </control>
          </mc:Choice>
        </mc:AlternateContent>
        <mc:AlternateContent xmlns:mc="http://schemas.openxmlformats.org/markup-compatibility/2006">
          <mc:Choice Requires="x14">
            <control shapeId="1080" r:id="rId15" name="Check Box 56">
              <controlPr defaultSize="0" autoFill="0" autoLine="0" autoPict="0">
                <anchor moveWithCells="1">
                  <from>
                    <xdr:col>9</xdr:col>
                    <xdr:colOff>838200</xdr:colOff>
                    <xdr:row>14</xdr:row>
                    <xdr:rowOff>581025</xdr:rowOff>
                  </from>
                  <to>
                    <xdr:col>9</xdr:col>
                    <xdr:colOff>1638300</xdr:colOff>
                    <xdr:row>14</xdr:row>
                    <xdr:rowOff>790575</xdr:rowOff>
                  </to>
                </anchor>
              </controlPr>
            </control>
          </mc:Choice>
        </mc:AlternateContent>
        <mc:AlternateContent xmlns:mc="http://schemas.openxmlformats.org/markup-compatibility/2006">
          <mc:Choice Requires="x14">
            <control shapeId="1081" r:id="rId16" name="Check Box 57">
              <controlPr defaultSize="0" autoFill="0" autoLine="0" autoPict="0">
                <anchor moveWithCells="1">
                  <from>
                    <xdr:col>9</xdr:col>
                    <xdr:colOff>57150</xdr:colOff>
                    <xdr:row>15</xdr:row>
                    <xdr:rowOff>66675</xdr:rowOff>
                  </from>
                  <to>
                    <xdr:col>9</xdr:col>
                    <xdr:colOff>742950</xdr:colOff>
                    <xdr:row>15</xdr:row>
                    <xdr:rowOff>257175</xdr:rowOff>
                  </to>
                </anchor>
              </controlPr>
            </control>
          </mc:Choice>
        </mc:AlternateContent>
        <mc:AlternateContent xmlns:mc="http://schemas.openxmlformats.org/markup-compatibility/2006">
          <mc:Choice Requires="x14">
            <control shapeId="1082" r:id="rId17" name="Check Box 58">
              <controlPr defaultSize="0" autoFill="0" autoLine="0" autoPict="0">
                <anchor moveWithCells="1">
                  <from>
                    <xdr:col>9</xdr:col>
                    <xdr:colOff>57150</xdr:colOff>
                    <xdr:row>15</xdr:row>
                    <xdr:rowOff>342900</xdr:rowOff>
                  </from>
                  <to>
                    <xdr:col>9</xdr:col>
                    <xdr:colOff>685800</xdr:colOff>
                    <xdr:row>15</xdr:row>
                    <xdr:rowOff>561975</xdr:rowOff>
                  </to>
                </anchor>
              </controlPr>
            </control>
          </mc:Choice>
        </mc:AlternateContent>
        <mc:AlternateContent xmlns:mc="http://schemas.openxmlformats.org/markup-compatibility/2006">
          <mc:Choice Requires="x14">
            <control shapeId="1083" r:id="rId18" name="Check Box 59">
              <controlPr defaultSize="0" autoFill="0" autoLine="0" autoPict="0">
                <anchor moveWithCells="1">
                  <from>
                    <xdr:col>9</xdr:col>
                    <xdr:colOff>57150</xdr:colOff>
                    <xdr:row>15</xdr:row>
                    <xdr:rowOff>590550</xdr:rowOff>
                  </from>
                  <to>
                    <xdr:col>9</xdr:col>
                    <xdr:colOff>638175</xdr:colOff>
                    <xdr:row>15</xdr:row>
                    <xdr:rowOff>781050</xdr:rowOff>
                  </to>
                </anchor>
              </controlPr>
            </control>
          </mc:Choice>
        </mc:AlternateContent>
        <mc:AlternateContent xmlns:mc="http://schemas.openxmlformats.org/markup-compatibility/2006">
          <mc:Choice Requires="x14">
            <control shapeId="1084" r:id="rId19" name="Check Box 60">
              <controlPr defaultSize="0" autoFill="0" autoLine="0" autoPict="0">
                <anchor moveWithCells="1">
                  <from>
                    <xdr:col>9</xdr:col>
                    <xdr:colOff>838200</xdr:colOff>
                    <xdr:row>15</xdr:row>
                    <xdr:rowOff>57150</xdr:rowOff>
                  </from>
                  <to>
                    <xdr:col>9</xdr:col>
                    <xdr:colOff>1790700</xdr:colOff>
                    <xdr:row>15</xdr:row>
                    <xdr:rowOff>257175</xdr:rowOff>
                  </to>
                </anchor>
              </controlPr>
            </control>
          </mc:Choice>
        </mc:AlternateContent>
        <mc:AlternateContent xmlns:mc="http://schemas.openxmlformats.org/markup-compatibility/2006">
          <mc:Choice Requires="x14">
            <control shapeId="1085" r:id="rId20" name="Check Box 61">
              <controlPr defaultSize="0" autoFill="0" autoLine="0" autoPict="0">
                <anchor moveWithCells="1">
                  <from>
                    <xdr:col>9</xdr:col>
                    <xdr:colOff>838200</xdr:colOff>
                    <xdr:row>15</xdr:row>
                    <xdr:rowOff>323850</xdr:rowOff>
                  </from>
                  <to>
                    <xdr:col>9</xdr:col>
                    <xdr:colOff>1895475</xdr:colOff>
                    <xdr:row>15</xdr:row>
                    <xdr:rowOff>533400</xdr:rowOff>
                  </to>
                </anchor>
              </controlPr>
            </control>
          </mc:Choice>
        </mc:AlternateContent>
        <mc:AlternateContent xmlns:mc="http://schemas.openxmlformats.org/markup-compatibility/2006">
          <mc:Choice Requires="x14">
            <control shapeId="1086" r:id="rId21" name="Check Box 62">
              <controlPr defaultSize="0" autoFill="0" autoLine="0" autoPict="0">
                <anchor moveWithCells="1">
                  <from>
                    <xdr:col>9</xdr:col>
                    <xdr:colOff>838200</xdr:colOff>
                    <xdr:row>15</xdr:row>
                    <xdr:rowOff>581025</xdr:rowOff>
                  </from>
                  <to>
                    <xdr:col>9</xdr:col>
                    <xdr:colOff>1638300</xdr:colOff>
                    <xdr:row>15</xdr:row>
                    <xdr:rowOff>790575</xdr:rowOff>
                  </to>
                </anchor>
              </controlPr>
            </control>
          </mc:Choice>
        </mc:AlternateContent>
        <mc:AlternateContent xmlns:mc="http://schemas.openxmlformats.org/markup-compatibility/2006">
          <mc:Choice Requires="x14">
            <control shapeId="1087" r:id="rId22" name="Check Box 63">
              <controlPr defaultSize="0" autoFill="0" autoLine="0" autoPict="0">
                <anchor moveWithCells="1">
                  <from>
                    <xdr:col>9</xdr:col>
                    <xdr:colOff>57150</xdr:colOff>
                    <xdr:row>16</xdr:row>
                    <xdr:rowOff>66675</xdr:rowOff>
                  </from>
                  <to>
                    <xdr:col>9</xdr:col>
                    <xdr:colOff>742950</xdr:colOff>
                    <xdr:row>16</xdr:row>
                    <xdr:rowOff>257175</xdr:rowOff>
                  </to>
                </anchor>
              </controlPr>
            </control>
          </mc:Choice>
        </mc:AlternateContent>
        <mc:AlternateContent xmlns:mc="http://schemas.openxmlformats.org/markup-compatibility/2006">
          <mc:Choice Requires="x14">
            <control shapeId="1088" r:id="rId23" name="Check Box 64">
              <controlPr defaultSize="0" autoFill="0" autoLine="0" autoPict="0">
                <anchor moveWithCells="1">
                  <from>
                    <xdr:col>9</xdr:col>
                    <xdr:colOff>57150</xdr:colOff>
                    <xdr:row>16</xdr:row>
                    <xdr:rowOff>342900</xdr:rowOff>
                  </from>
                  <to>
                    <xdr:col>9</xdr:col>
                    <xdr:colOff>685800</xdr:colOff>
                    <xdr:row>16</xdr:row>
                    <xdr:rowOff>561975</xdr:rowOff>
                  </to>
                </anchor>
              </controlPr>
            </control>
          </mc:Choice>
        </mc:AlternateContent>
        <mc:AlternateContent xmlns:mc="http://schemas.openxmlformats.org/markup-compatibility/2006">
          <mc:Choice Requires="x14">
            <control shapeId="1089" r:id="rId24" name="Check Box 65">
              <controlPr defaultSize="0" autoFill="0" autoLine="0" autoPict="0">
                <anchor moveWithCells="1">
                  <from>
                    <xdr:col>9</xdr:col>
                    <xdr:colOff>57150</xdr:colOff>
                    <xdr:row>16</xdr:row>
                    <xdr:rowOff>590550</xdr:rowOff>
                  </from>
                  <to>
                    <xdr:col>9</xdr:col>
                    <xdr:colOff>638175</xdr:colOff>
                    <xdr:row>16</xdr:row>
                    <xdr:rowOff>781050</xdr:rowOff>
                  </to>
                </anchor>
              </controlPr>
            </control>
          </mc:Choice>
        </mc:AlternateContent>
        <mc:AlternateContent xmlns:mc="http://schemas.openxmlformats.org/markup-compatibility/2006">
          <mc:Choice Requires="x14">
            <control shapeId="1090" r:id="rId25" name="Check Box 66">
              <controlPr defaultSize="0" autoFill="0" autoLine="0" autoPict="0">
                <anchor moveWithCells="1">
                  <from>
                    <xdr:col>9</xdr:col>
                    <xdr:colOff>838200</xdr:colOff>
                    <xdr:row>16</xdr:row>
                    <xdr:rowOff>57150</xdr:rowOff>
                  </from>
                  <to>
                    <xdr:col>9</xdr:col>
                    <xdr:colOff>1790700</xdr:colOff>
                    <xdr:row>16</xdr:row>
                    <xdr:rowOff>257175</xdr:rowOff>
                  </to>
                </anchor>
              </controlPr>
            </control>
          </mc:Choice>
        </mc:AlternateContent>
        <mc:AlternateContent xmlns:mc="http://schemas.openxmlformats.org/markup-compatibility/2006">
          <mc:Choice Requires="x14">
            <control shapeId="1091" r:id="rId26" name="Check Box 67">
              <controlPr defaultSize="0" autoFill="0" autoLine="0" autoPict="0">
                <anchor moveWithCells="1">
                  <from>
                    <xdr:col>9</xdr:col>
                    <xdr:colOff>838200</xdr:colOff>
                    <xdr:row>16</xdr:row>
                    <xdr:rowOff>323850</xdr:rowOff>
                  </from>
                  <to>
                    <xdr:col>9</xdr:col>
                    <xdr:colOff>1895475</xdr:colOff>
                    <xdr:row>16</xdr:row>
                    <xdr:rowOff>533400</xdr:rowOff>
                  </to>
                </anchor>
              </controlPr>
            </control>
          </mc:Choice>
        </mc:AlternateContent>
        <mc:AlternateContent xmlns:mc="http://schemas.openxmlformats.org/markup-compatibility/2006">
          <mc:Choice Requires="x14">
            <control shapeId="1092" r:id="rId27" name="Check Box 68">
              <controlPr defaultSize="0" autoFill="0" autoLine="0" autoPict="0">
                <anchor moveWithCells="1">
                  <from>
                    <xdr:col>9</xdr:col>
                    <xdr:colOff>838200</xdr:colOff>
                    <xdr:row>16</xdr:row>
                    <xdr:rowOff>581025</xdr:rowOff>
                  </from>
                  <to>
                    <xdr:col>9</xdr:col>
                    <xdr:colOff>1638300</xdr:colOff>
                    <xdr:row>16</xdr:row>
                    <xdr:rowOff>790575</xdr:rowOff>
                  </to>
                </anchor>
              </controlPr>
            </control>
          </mc:Choice>
        </mc:AlternateContent>
        <mc:AlternateContent xmlns:mc="http://schemas.openxmlformats.org/markup-compatibility/2006">
          <mc:Choice Requires="x14">
            <control shapeId="1093" r:id="rId28" name="Check Box 69">
              <controlPr defaultSize="0" autoFill="0" autoLine="0" autoPict="0">
                <anchor moveWithCells="1">
                  <from>
                    <xdr:col>9</xdr:col>
                    <xdr:colOff>57150</xdr:colOff>
                    <xdr:row>17</xdr:row>
                    <xdr:rowOff>66675</xdr:rowOff>
                  </from>
                  <to>
                    <xdr:col>9</xdr:col>
                    <xdr:colOff>742950</xdr:colOff>
                    <xdr:row>17</xdr:row>
                    <xdr:rowOff>257175</xdr:rowOff>
                  </to>
                </anchor>
              </controlPr>
            </control>
          </mc:Choice>
        </mc:AlternateContent>
        <mc:AlternateContent xmlns:mc="http://schemas.openxmlformats.org/markup-compatibility/2006">
          <mc:Choice Requires="x14">
            <control shapeId="1094" r:id="rId29" name="Check Box 70">
              <controlPr defaultSize="0" autoFill="0" autoLine="0" autoPict="0">
                <anchor moveWithCells="1">
                  <from>
                    <xdr:col>9</xdr:col>
                    <xdr:colOff>57150</xdr:colOff>
                    <xdr:row>17</xdr:row>
                    <xdr:rowOff>342900</xdr:rowOff>
                  </from>
                  <to>
                    <xdr:col>9</xdr:col>
                    <xdr:colOff>685800</xdr:colOff>
                    <xdr:row>17</xdr:row>
                    <xdr:rowOff>561975</xdr:rowOff>
                  </to>
                </anchor>
              </controlPr>
            </control>
          </mc:Choice>
        </mc:AlternateContent>
        <mc:AlternateContent xmlns:mc="http://schemas.openxmlformats.org/markup-compatibility/2006">
          <mc:Choice Requires="x14">
            <control shapeId="1095" r:id="rId30" name="Check Box 71">
              <controlPr defaultSize="0" autoFill="0" autoLine="0" autoPict="0">
                <anchor moveWithCells="1">
                  <from>
                    <xdr:col>9</xdr:col>
                    <xdr:colOff>57150</xdr:colOff>
                    <xdr:row>17</xdr:row>
                    <xdr:rowOff>590550</xdr:rowOff>
                  </from>
                  <to>
                    <xdr:col>9</xdr:col>
                    <xdr:colOff>638175</xdr:colOff>
                    <xdr:row>17</xdr:row>
                    <xdr:rowOff>781050</xdr:rowOff>
                  </to>
                </anchor>
              </controlPr>
            </control>
          </mc:Choice>
        </mc:AlternateContent>
        <mc:AlternateContent xmlns:mc="http://schemas.openxmlformats.org/markup-compatibility/2006">
          <mc:Choice Requires="x14">
            <control shapeId="1096" r:id="rId31" name="Check Box 72">
              <controlPr defaultSize="0" autoFill="0" autoLine="0" autoPict="0">
                <anchor moveWithCells="1">
                  <from>
                    <xdr:col>9</xdr:col>
                    <xdr:colOff>838200</xdr:colOff>
                    <xdr:row>17</xdr:row>
                    <xdr:rowOff>57150</xdr:rowOff>
                  </from>
                  <to>
                    <xdr:col>9</xdr:col>
                    <xdr:colOff>1790700</xdr:colOff>
                    <xdr:row>17</xdr:row>
                    <xdr:rowOff>257175</xdr:rowOff>
                  </to>
                </anchor>
              </controlPr>
            </control>
          </mc:Choice>
        </mc:AlternateContent>
        <mc:AlternateContent xmlns:mc="http://schemas.openxmlformats.org/markup-compatibility/2006">
          <mc:Choice Requires="x14">
            <control shapeId="1097" r:id="rId32" name="Check Box 73">
              <controlPr defaultSize="0" autoFill="0" autoLine="0" autoPict="0">
                <anchor moveWithCells="1">
                  <from>
                    <xdr:col>9</xdr:col>
                    <xdr:colOff>838200</xdr:colOff>
                    <xdr:row>17</xdr:row>
                    <xdr:rowOff>323850</xdr:rowOff>
                  </from>
                  <to>
                    <xdr:col>9</xdr:col>
                    <xdr:colOff>1895475</xdr:colOff>
                    <xdr:row>17</xdr:row>
                    <xdr:rowOff>533400</xdr:rowOff>
                  </to>
                </anchor>
              </controlPr>
            </control>
          </mc:Choice>
        </mc:AlternateContent>
        <mc:AlternateContent xmlns:mc="http://schemas.openxmlformats.org/markup-compatibility/2006">
          <mc:Choice Requires="x14">
            <control shapeId="1098" r:id="rId33" name="Check Box 74">
              <controlPr defaultSize="0" autoFill="0" autoLine="0" autoPict="0">
                <anchor moveWithCells="1">
                  <from>
                    <xdr:col>9</xdr:col>
                    <xdr:colOff>838200</xdr:colOff>
                    <xdr:row>17</xdr:row>
                    <xdr:rowOff>581025</xdr:rowOff>
                  </from>
                  <to>
                    <xdr:col>9</xdr:col>
                    <xdr:colOff>1638300</xdr:colOff>
                    <xdr:row>17</xdr:row>
                    <xdr:rowOff>790575</xdr:rowOff>
                  </to>
                </anchor>
              </controlPr>
            </control>
          </mc:Choice>
        </mc:AlternateContent>
        <mc:AlternateContent xmlns:mc="http://schemas.openxmlformats.org/markup-compatibility/2006">
          <mc:Choice Requires="x14">
            <control shapeId="1099" r:id="rId34" name="Check Box 75">
              <controlPr defaultSize="0" autoFill="0" autoLine="0" autoPict="0">
                <anchor moveWithCells="1">
                  <from>
                    <xdr:col>9</xdr:col>
                    <xdr:colOff>57150</xdr:colOff>
                    <xdr:row>18</xdr:row>
                    <xdr:rowOff>66675</xdr:rowOff>
                  </from>
                  <to>
                    <xdr:col>9</xdr:col>
                    <xdr:colOff>742950</xdr:colOff>
                    <xdr:row>18</xdr:row>
                    <xdr:rowOff>257175</xdr:rowOff>
                  </to>
                </anchor>
              </controlPr>
            </control>
          </mc:Choice>
        </mc:AlternateContent>
        <mc:AlternateContent xmlns:mc="http://schemas.openxmlformats.org/markup-compatibility/2006">
          <mc:Choice Requires="x14">
            <control shapeId="1100" r:id="rId35" name="Check Box 76">
              <controlPr defaultSize="0" autoFill="0" autoLine="0" autoPict="0">
                <anchor moveWithCells="1">
                  <from>
                    <xdr:col>9</xdr:col>
                    <xdr:colOff>57150</xdr:colOff>
                    <xdr:row>18</xdr:row>
                    <xdr:rowOff>342900</xdr:rowOff>
                  </from>
                  <to>
                    <xdr:col>9</xdr:col>
                    <xdr:colOff>685800</xdr:colOff>
                    <xdr:row>18</xdr:row>
                    <xdr:rowOff>561975</xdr:rowOff>
                  </to>
                </anchor>
              </controlPr>
            </control>
          </mc:Choice>
        </mc:AlternateContent>
        <mc:AlternateContent xmlns:mc="http://schemas.openxmlformats.org/markup-compatibility/2006">
          <mc:Choice Requires="x14">
            <control shapeId="1101" r:id="rId36" name="Check Box 77">
              <controlPr defaultSize="0" autoFill="0" autoLine="0" autoPict="0">
                <anchor moveWithCells="1">
                  <from>
                    <xdr:col>9</xdr:col>
                    <xdr:colOff>57150</xdr:colOff>
                    <xdr:row>18</xdr:row>
                    <xdr:rowOff>590550</xdr:rowOff>
                  </from>
                  <to>
                    <xdr:col>9</xdr:col>
                    <xdr:colOff>638175</xdr:colOff>
                    <xdr:row>18</xdr:row>
                    <xdr:rowOff>781050</xdr:rowOff>
                  </to>
                </anchor>
              </controlPr>
            </control>
          </mc:Choice>
        </mc:AlternateContent>
        <mc:AlternateContent xmlns:mc="http://schemas.openxmlformats.org/markup-compatibility/2006">
          <mc:Choice Requires="x14">
            <control shapeId="1102" r:id="rId37" name="Check Box 78">
              <controlPr defaultSize="0" autoFill="0" autoLine="0" autoPict="0">
                <anchor moveWithCells="1">
                  <from>
                    <xdr:col>9</xdr:col>
                    <xdr:colOff>838200</xdr:colOff>
                    <xdr:row>18</xdr:row>
                    <xdr:rowOff>57150</xdr:rowOff>
                  </from>
                  <to>
                    <xdr:col>9</xdr:col>
                    <xdr:colOff>1790700</xdr:colOff>
                    <xdr:row>18</xdr:row>
                    <xdr:rowOff>257175</xdr:rowOff>
                  </to>
                </anchor>
              </controlPr>
            </control>
          </mc:Choice>
        </mc:AlternateContent>
        <mc:AlternateContent xmlns:mc="http://schemas.openxmlformats.org/markup-compatibility/2006">
          <mc:Choice Requires="x14">
            <control shapeId="1103" r:id="rId38" name="Check Box 79">
              <controlPr defaultSize="0" autoFill="0" autoLine="0" autoPict="0">
                <anchor moveWithCells="1">
                  <from>
                    <xdr:col>9</xdr:col>
                    <xdr:colOff>838200</xdr:colOff>
                    <xdr:row>18</xdr:row>
                    <xdr:rowOff>323850</xdr:rowOff>
                  </from>
                  <to>
                    <xdr:col>9</xdr:col>
                    <xdr:colOff>1895475</xdr:colOff>
                    <xdr:row>18</xdr:row>
                    <xdr:rowOff>533400</xdr:rowOff>
                  </to>
                </anchor>
              </controlPr>
            </control>
          </mc:Choice>
        </mc:AlternateContent>
        <mc:AlternateContent xmlns:mc="http://schemas.openxmlformats.org/markup-compatibility/2006">
          <mc:Choice Requires="x14">
            <control shapeId="1104" r:id="rId39" name="Check Box 80">
              <controlPr defaultSize="0" autoFill="0" autoLine="0" autoPict="0">
                <anchor moveWithCells="1">
                  <from>
                    <xdr:col>9</xdr:col>
                    <xdr:colOff>838200</xdr:colOff>
                    <xdr:row>18</xdr:row>
                    <xdr:rowOff>581025</xdr:rowOff>
                  </from>
                  <to>
                    <xdr:col>9</xdr:col>
                    <xdr:colOff>1638300</xdr:colOff>
                    <xdr:row>18</xdr:row>
                    <xdr:rowOff>790575</xdr:rowOff>
                  </to>
                </anchor>
              </controlPr>
            </control>
          </mc:Choice>
        </mc:AlternateContent>
        <mc:AlternateContent xmlns:mc="http://schemas.openxmlformats.org/markup-compatibility/2006">
          <mc:Choice Requires="x14">
            <control shapeId="1105" r:id="rId40" name="Check Box 81">
              <controlPr defaultSize="0" autoFill="0" autoLine="0" autoPict="0">
                <anchor moveWithCells="1">
                  <from>
                    <xdr:col>9</xdr:col>
                    <xdr:colOff>57150</xdr:colOff>
                    <xdr:row>19</xdr:row>
                    <xdr:rowOff>66675</xdr:rowOff>
                  </from>
                  <to>
                    <xdr:col>9</xdr:col>
                    <xdr:colOff>742950</xdr:colOff>
                    <xdr:row>19</xdr:row>
                    <xdr:rowOff>257175</xdr:rowOff>
                  </to>
                </anchor>
              </controlPr>
            </control>
          </mc:Choice>
        </mc:AlternateContent>
        <mc:AlternateContent xmlns:mc="http://schemas.openxmlformats.org/markup-compatibility/2006">
          <mc:Choice Requires="x14">
            <control shapeId="1106" r:id="rId41" name="Check Box 82">
              <controlPr defaultSize="0" autoFill="0" autoLine="0" autoPict="0">
                <anchor moveWithCells="1">
                  <from>
                    <xdr:col>9</xdr:col>
                    <xdr:colOff>57150</xdr:colOff>
                    <xdr:row>19</xdr:row>
                    <xdr:rowOff>342900</xdr:rowOff>
                  </from>
                  <to>
                    <xdr:col>9</xdr:col>
                    <xdr:colOff>685800</xdr:colOff>
                    <xdr:row>19</xdr:row>
                    <xdr:rowOff>561975</xdr:rowOff>
                  </to>
                </anchor>
              </controlPr>
            </control>
          </mc:Choice>
        </mc:AlternateContent>
        <mc:AlternateContent xmlns:mc="http://schemas.openxmlformats.org/markup-compatibility/2006">
          <mc:Choice Requires="x14">
            <control shapeId="1107" r:id="rId42" name="Check Box 83">
              <controlPr defaultSize="0" autoFill="0" autoLine="0" autoPict="0">
                <anchor moveWithCells="1">
                  <from>
                    <xdr:col>9</xdr:col>
                    <xdr:colOff>57150</xdr:colOff>
                    <xdr:row>19</xdr:row>
                    <xdr:rowOff>590550</xdr:rowOff>
                  </from>
                  <to>
                    <xdr:col>9</xdr:col>
                    <xdr:colOff>638175</xdr:colOff>
                    <xdr:row>19</xdr:row>
                    <xdr:rowOff>781050</xdr:rowOff>
                  </to>
                </anchor>
              </controlPr>
            </control>
          </mc:Choice>
        </mc:AlternateContent>
        <mc:AlternateContent xmlns:mc="http://schemas.openxmlformats.org/markup-compatibility/2006">
          <mc:Choice Requires="x14">
            <control shapeId="1108" r:id="rId43" name="Check Box 84">
              <controlPr defaultSize="0" autoFill="0" autoLine="0" autoPict="0">
                <anchor moveWithCells="1">
                  <from>
                    <xdr:col>9</xdr:col>
                    <xdr:colOff>838200</xdr:colOff>
                    <xdr:row>19</xdr:row>
                    <xdr:rowOff>57150</xdr:rowOff>
                  </from>
                  <to>
                    <xdr:col>9</xdr:col>
                    <xdr:colOff>1790700</xdr:colOff>
                    <xdr:row>19</xdr:row>
                    <xdr:rowOff>257175</xdr:rowOff>
                  </to>
                </anchor>
              </controlPr>
            </control>
          </mc:Choice>
        </mc:AlternateContent>
        <mc:AlternateContent xmlns:mc="http://schemas.openxmlformats.org/markup-compatibility/2006">
          <mc:Choice Requires="x14">
            <control shapeId="1109" r:id="rId44" name="Check Box 85">
              <controlPr defaultSize="0" autoFill="0" autoLine="0" autoPict="0">
                <anchor moveWithCells="1">
                  <from>
                    <xdr:col>9</xdr:col>
                    <xdr:colOff>838200</xdr:colOff>
                    <xdr:row>19</xdr:row>
                    <xdr:rowOff>323850</xdr:rowOff>
                  </from>
                  <to>
                    <xdr:col>9</xdr:col>
                    <xdr:colOff>1895475</xdr:colOff>
                    <xdr:row>19</xdr:row>
                    <xdr:rowOff>533400</xdr:rowOff>
                  </to>
                </anchor>
              </controlPr>
            </control>
          </mc:Choice>
        </mc:AlternateContent>
        <mc:AlternateContent xmlns:mc="http://schemas.openxmlformats.org/markup-compatibility/2006">
          <mc:Choice Requires="x14">
            <control shapeId="1110" r:id="rId45" name="Check Box 86">
              <controlPr defaultSize="0" autoFill="0" autoLine="0" autoPict="0">
                <anchor moveWithCells="1">
                  <from>
                    <xdr:col>9</xdr:col>
                    <xdr:colOff>838200</xdr:colOff>
                    <xdr:row>19</xdr:row>
                    <xdr:rowOff>581025</xdr:rowOff>
                  </from>
                  <to>
                    <xdr:col>9</xdr:col>
                    <xdr:colOff>1638300</xdr:colOff>
                    <xdr:row>19</xdr:row>
                    <xdr:rowOff>790575</xdr:rowOff>
                  </to>
                </anchor>
              </controlPr>
            </control>
          </mc:Choice>
        </mc:AlternateContent>
        <mc:AlternateContent xmlns:mc="http://schemas.openxmlformats.org/markup-compatibility/2006">
          <mc:Choice Requires="x14">
            <control shapeId="1111" r:id="rId46" name="Check Box 87">
              <controlPr defaultSize="0" autoFill="0" autoLine="0" autoPict="0">
                <anchor moveWithCells="1">
                  <from>
                    <xdr:col>9</xdr:col>
                    <xdr:colOff>57150</xdr:colOff>
                    <xdr:row>20</xdr:row>
                    <xdr:rowOff>66675</xdr:rowOff>
                  </from>
                  <to>
                    <xdr:col>9</xdr:col>
                    <xdr:colOff>742950</xdr:colOff>
                    <xdr:row>20</xdr:row>
                    <xdr:rowOff>257175</xdr:rowOff>
                  </to>
                </anchor>
              </controlPr>
            </control>
          </mc:Choice>
        </mc:AlternateContent>
        <mc:AlternateContent xmlns:mc="http://schemas.openxmlformats.org/markup-compatibility/2006">
          <mc:Choice Requires="x14">
            <control shapeId="1112" r:id="rId47" name="Check Box 88">
              <controlPr defaultSize="0" autoFill="0" autoLine="0" autoPict="0">
                <anchor moveWithCells="1">
                  <from>
                    <xdr:col>9</xdr:col>
                    <xdr:colOff>57150</xdr:colOff>
                    <xdr:row>20</xdr:row>
                    <xdr:rowOff>342900</xdr:rowOff>
                  </from>
                  <to>
                    <xdr:col>9</xdr:col>
                    <xdr:colOff>685800</xdr:colOff>
                    <xdr:row>20</xdr:row>
                    <xdr:rowOff>561975</xdr:rowOff>
                  </to>
                </anchor>
              </controlPr>
            </control>
          </mc:Choice>
        </mc:AlternateContent>
        <mc:AlternateContent xmlns:mc="http://schemas.openxmlformats.org/markup-compatibility/2006">
          <mc:Choice Requires="x14">
            <control shapeId="1113" r:id="rId48" name="Check Box 89">
              <controlPr defaultSize="0" autoFill="0" autoLine="0" autoPict="0">
                <anchor moveWithCells="1">
                  <from>
                    <xdr:col>9</xdr:col>
                    <xdr:colOff>57150</xdr:colOff>
                    <xdr:row>20</xdr:row>
                    <xdr:rowOff>590550</xdr:rowOff>
                  </from>
                  <to>
                    <xdr:col>9</xdr:col>
                    <xdr:colOff>638175</xdr:colOff>
                    <xdr:row>20</xdr:row>
                    <xdr:rowOff>781050</xdr:rowOff>
                  </to>
                </anchor>
              </controlPr>
            </control>
          </mc:Choice>
        </mc:AlternateContent>
        <mc:AlternateContent xmlns:mc="http://schemas.openxmlformats.org/markup-compatibility/2006">
          <mc:Choice Requires="x14">
            <control shapeId="1114" r:id="rId49" name="Check Box 90">
              <controlPr defaultSize="0" autoFill="0" autoLine="0" autoPict="0">
                <anchor moveWithCells="1">
                  <from>
                    <xdr:col>9</xdr:col>
                    <xdr:colOff>838200</xdr:colOff>
                    <xdr:row>20</xdr:row>
                    <xdr:rowOff>57150</xdr:rowOff>
                  </from>
                  <to>
                    <xdr:col>9</xdr:col>
                    <xdr:colOff>1790700</xdr:colOff>
                    <xdr:row>20</xdr:row>
                    <xdr:rowOff>257175</xdr:rowOff>
                  </to>
                </anchor>
              </controlPr>
            </control>
          </mc:Choice>
        </mc:AlternateContent>
        <mc:AlternateContent xmlns:mc="http://schemas.openxmlformats.org/markup-compatibility/2006">
          <mc:Choice Requires="x14">
            <control shapeId="1115" r:id="rId50" name="Check Box 91">
              <controlPr defaultSize="0" autoFill="0" autoLine="0" autoPict="0">
                <anchor moveWithCells="1">
                  <from>
                    <xdr:col>9</xdr:col>
                    <xdr:colOff>838200</xdr:colOff>
                    <xdr:row>20</xdr:row>
                    <xdr:rowOff>323850</xdr:rowOff>
                  </from>
                  <to>
                    <xdr:col>9</xdr:col>
                    <xdr:colOff>1895475</xdr:colOff>
                    <xdr:row>20</xdr:row>
                    <xdr:rowOff>533400</xdr:rowOff>
                  </to>
                </anchor>
              </controlPr>
            </control>
          </mc:Choice>
        </mc:AlternateContent>
        <mc:AlternateContent xmlns:mc="http://schemas.openxmlformats.org/markup-compatibility/2006">
          <mc:Choice Requires="x14">
            <control shapeId="1116" r:id="rId51" name="Check Box 92">
              <controlPr defaultSize="0" autoFill="0" autoLine="0" autoPict="0">
                <anchor moveWithCells="1">
                  <from>
                    <xdr:col>9</xdr:col>
                    <xdr:colOff>838200</xdr:colOff>
                    <xdr:row>20</xdr:row>
                    <xdr:rowOff>581025</xdr:rowOff>
                  </from>
                  <to>
                    <xdr:col>9</xdr:col>
                    <xdr:colOff>1638300</xdr:colOff>
                    <xdr:row>20</xdr:row>
                    <xdr:rowOff>790575</xdr:rowOff>
                  </to>
                </anchor>
              </controlPr>
            </control>
          </mc:Choice>
        </mc:AlternateContent>
        <mc:AlternateContent xmlns:mc="http://schemas.openxmlformats.org/markup-compatibility/2006">
          <mc:Choice Requires="x14">
            <control shapeId="1117" r:id="rId52" name="Check Box 93">
              <controlPr defaultSize="0" autoFill="0" autoLine="0" autoPict="0">
                <anchor moveWithCells="1">
                  <from>
                    <xdr:col>9</xdr:col>
                    <xdr:colOff>57150</xdr:colOff>
                    <xdr:row>21</xdr:row>
                    <xdr:rowOff>66675</xdr:rowOff>
                  </from>
                  <to>
                    <xdr:col>9</xdr:col>
                    <xdr:colOff>742950</xdr:colOff>
                    <xdr:row>21</xdr:row>
                    <xdr:rowOff>257175</xdr:rowOff>
                  </to>
                </anchor>
              </controlPr>
            </control>
          </mc:Choice>
        </mc:AlternateContent>
        <mc:AlternateContent xmlns:mc="http://schemas.openxmlformats.org/markup-compatibility/2006">
          <mc:Choice Requires="x14">
            <control shapeId="1118" r:id="rId53" name="Check Box 94">
              <controlPr defaultSize="0" autoFill="0" autoLine="0" autoPict="0">
                <anchor moveWithCells="1">
                  <from>
                    <xdr:col>9</xdr:col>
                    <xdr:colOff>57150</xdr:colOff>
                    <xdr:row>21</xdr:row>
                    <xdr:rowOff>342900</xdr:rowOff>
                  </from>
                  <to>
                    <xdr:col>9</xdr:col>
                    <xdr:colOff>685800</xdr:colOff>
                    <xdr:row>21</xdr:row>
                    <xdr:rowOff>561975</xdr:rowOff>
                  </to>
                </anchor>
              </controlPr>
            </control>
          </mc:Choice>
        </mc:AlternateContent>
        <mc:AlternateContent xmlns:mc="http://schemas.openxmlformats.org/markup-compatibility/2006">
          <mc:Choice Requires="x14">
            <control shapeId="1119" r:id="rId54" name="Check Box 95">
              <controlPr defaultSize="0" autoFill="0" autoLine="0" autoPict="0">
                <anchor moveWithCells="1">
                  <from>
                    <xdr:col>9</xdr:col>
                    <xdr:colOff>57150</xdr:colOff>
                    <xdr:row>21</xdr:row>
                    <xdr:rowOff>590550</xdr:rowOff>
                  </from>
                  <to>
                    <xdr:col>9</xdr:col>
                    <xdr:colOff>638175</xdr:colOff>
                    <xdr:row>21</xdr:row>
                    <xdr:rowOff>781050</xdr:rowOff>
                  </to>
                </anchor>
              </controlPr>
            </control>
          </mc:Choice>
        </mc:AlternateContent>
        <mc:AlternateContent xmlns:mc="http://schemas.openxmlformats.org/markup-compatibility/2006">
          <mc:Choice Requires="x14">
            <control shapeId="1120" r:id="rId55" name="Check Box 96">
              <controlPr defaultSize="0" autoFill="0" autoLine="0" autoPict="0">
                <anchor moveWithCells="1">
                  <from>
                    <xdr:col>9</xdr:col>
                    <xdr:colOff>838200</xdr:colOff>
                    <xdr:row>21</xdr:row>
                    <xdr:rowOff>57150</xdr:rowOff>
                  </from>
                  <to>
                    <xdr:col>9</xdr:col>
                    <xdr:colOff>1790700</xdr:colOff>
                    <xdr:row>21</xdr:row>
                    <xdr:rowOff>257175</xdr:rowOff>
                  </to>
                </anchor>
              </controlPr>
            </control>
          </mc:Choice>
        </mc:AlternateContent>
        <mc:AlternateContent xmlns:mc="http://schemas.openxmlformats.org/markup-compatibility/2006">
          <mc:Choice Requires="x14">
            <control shapeId="1121" r:id="rId56" name="Check Box 97">
              <controlPr defaultSize="0" autoFill="0" autoLine="0" autoPict="0">
                <anchor moveWithCells="1">
                  <from>
                    <xdr:col>9</xdr:col>
                    <xdr:colOff>838200</xdr:colOff>
                    <xdr:row>21</xdr:row>
                    <xdr:rowOff>323850</xdr:rowOff>
                  </from>
                  <to>
                    <xdr:col>9</xdr:col>
                    <xdr:colOff>1895475</xdr:colOff>
                    <xdr:row>21</xdr:row>
                    <xdr:rowOff>533400</xdr:rowOff>
                  </to>
                </anchor>
              </controlPr>
            </control>
          </mc:Choice>
        </mc:AlternateContent>
        <mc:AlternateContent xmlns:mc="http://schemas.openxmlformats.org/markup-compatibility/2006">
          <mc:Choice Requires="x14">
            <control shapeId="1122" r:id="rId57" name="Check Box 98">
              <controlPr defaultSize="0" autoFill="0" autoLine="0" autoPict="0">
                <anchor moveWithCells="1">
                  <from>
                    <xdr:col>9</xdr:col>
                    <xdr:colOff>838200</xdr:colOff>
                    <xdr:row>21</xdr:row>
                    <xdr:rowOff>581025</xdr:rowOff>
                  </from>
                  <to>
                    <xdr:col>9</xdr:col>
                    <xdr:colOff>1638300</xdr:colOff>
                    <xdr:row>21</xdr:row>
                    <xdr:rowOff>790575</xdr:rowOff>
                  </to>
                </anchor>
              </controlPr>
            </control>
          </mc:Choice>
        </mc:AlternateContent>
        <mc:AlternateContent xmlns:mc="http://schemas.openxmlformats.org/markup-compatibility/2006">
          <mc:Choice Requires="x14">
            <control shapeId="1123" r:id="rId58" name="Check Box 99">
              <controlPr defaultSize="0" autoFill="0" autoLine="0" autoPict="0">
                <anchor moveWithCells="1">
                  <from>
                    <xdr:col>9</xdr:col>
                    <xdr:colOff>57150</xdr:colOff>
                    <xdr:row>22</xdr:row>
                    <xdr:rowOff>66675</xdr:rowOff>
                  </from>
                  <to>
                    <xdr:col>9</xdr:col>
                    <xdr:colOff>742950</xdr:colOff>
                    <xdr:row>22</xdr:row>
                    <xdr:rowOff>257175</xdr:rowOff>
                  </to>
                </anchor>
              </controlPr>
            </control>
          </mc:Choice>
        </mc:AlternateContent>
        <mc:AlternateContent xmlns:mc="http://schemas.openxmlformats.org/markup-compatibility/2006">
          <mc:Choice Requires="x14">
            <control shapeId="1124" r:id="rId59" name="Check Box 100">
              <controlPr defaultSize="0" autoFill="0" autoLine="0" autoPict="0">
                <anchor moveWithCells="1">
                  <from>
                    <xdr:col>9</xdr:col>
                    <xdr:colOff>57150</xdr:colOff>
                    <xdr:row>22</xdr:row>
                    <xdr:rowOff>342900</xdr:rowOff>
                  </from>
                  <to>
                    <xdr:col>9</xdr:col>
                    <xdr:colOff>685800</xdr:colOff>
                    <xdr:row>22</xdr:row>
                    <xdr:rowOff>561975</xdr:rowOff>
                  </to>
                </anchor>
              </controlPr>
            </control>
          </mc:Choice>
        </mc:AlternateContent>
        <mc:AlternateContent xmlns:mc="http://schemas.openxmlformats.org/markup-compatibility/2006">
          <mc:Choice Requires="x14">
            <control shapeId="1125" r:id="rId60" name="Check Box 101">
              <controlPr defaultSize="0" autoFill="0" autoLine="0" autoPict="0">
                <anchor moveWithCells="1">
                  <from>
                    <xdr:col>9</xdr:col>
                    <xdr:colOff>57150</xdr:colOff>
                    <xdr:row>22</xdr:row>
                    <xdr:rowOff>590550</xdr:rowOff>
                  </from>
                  <to>
                    <xdr:col>9</xdr:col>
                    <xdr:colOff>638175</xdr:colOff>
                    <xdr:row>22</xdr:row>
                    <xdr:rowOff>781050</xdr:rowOff>
                  </to>
                </anchor>
              </controlPr>
            </control>
          </mc:Choice>
        </mc:AlternateContent>
        <mc:AlternateContent xmlns:mc="http://schemas.openxmlformats.org/markup-compatibility/2006">
          <mc:Choice Requires="x14">
            <control shapeId="1126" r:id="rId61" name="Check Box 102">
              <controlPr defaultSize="0" autoFill="0" autoLine="0" autoPict="0">
                <anchor moveWithCells="1">
                  <from>
                    <xdr:col>9</xdr:col>
                    <xdr:colOff>838200</xdr:colOff>
                    <xdr:row>22</xdr:row>
                    <xdr:rowOff>57150</xdr:rowOff>
                  </from>
                  <to>
                    <xdr:col>9</xdr:col>
                    <xdr:colOff>1790700</xdr:colOff>
                    <xdr:row>22</xdr:row>
                    <xdr:rowOff>257175</xdr:rowOff>
                  </to>
                </anchor>
              </controlPr>
            </control>
          </mc:Choice>
        </mc:AlternateContent>
        <mc:AlternateContent xmlns:mc="http://schemas.openxmlformats.org/markup-compatibility/2006">
          <mc:Choice Requires="x14">
            <control shapeId="1127" r:id="rId62" name="Check Box 103">
              <controlPr defaultSize="0" autoFill="0" autoLine="0" autoPict="0">
                <anchor moveWithCells="1">
                  <from>
                    <xdr:col>9</xdr:col>
                    <xdr:colOff>838200</xdr:colOff>
                    <xdr:row>22</xdr:row>
                    <xdr:rowOff>323850</xdr:rowOff>
                  </from>
                  <to>
                    <xdr:col>9</xdr:col>
                    <xdr:colOff>1895475</xdr:colOff>
                    <xdr:row>22</xdr:row>
                    <xdr:rowOff>533400</xdr:rowOff>
                  </to>
                </anchor>
              </controlPr>
            </control>
          </mc:Choice>
        </mc:AlternateContent>
        <mc:AlternateContent xmlns:mc="http://schemas.openxmlformats.org/markup-compatibility/2006">
          <mc:Choice Requires="x14">
            <control shapeId="1128" r:id="rId63" name="Check Box 104">
              <controlPr defaultSize="0" autoFill="0" autoLine="0" autoPict="0">
                <anchor moveWithCells="1">
                  <from>
                    <xdr:col>9</xdr:col>
                    <xdr:colOff>838200</xdr:colOff>
                    <xdr:row>22</xdr:row>
                    <xdr:rowOff>581025</xdr:rowOff>
                  </from>
                  <to>
                    <xdr:col>9</xdr:col>
                    <xdr:colOff>1638300</xdr:colOff>
                    <xdr:row>22</xdr:row>
                    <xdr:rowOff>790575</xdr:rowOff>
                  </to>
                </anchor>
              </controlPr>
            </control>
          </mc:Choice>
        </mc:AlternateContent>
        <mc:AlternateContent xmlns:mc="http://schemas.openxmlformats.org/markup-compatibility/2006">
          <mc:Choice Requires="x14">
            <control shapeId="1129" r:id="rId64" name="Check Box 105">
              <controlPr defaultSize="0" autoFill="0" autoLine="0" autoPict="0">
                <anchor moveWithCells="1">
                  <from>
                    <xdr:col>9</xdr:col>
                    <xdr:colOff>57150</xdr:colOff>
                    <xdr:row>23</xdr:row>
                    <xdr:rowOff>66675</xdr:rowOff>
                  </from>
                  <to>
                    <xdr:col>9</xdr:col>
                    <xdr:colOff>742950</xdr:colOff>
                    <xdr:row>23</xdr:row>
                    <xdr:rowOff>257175</xdr:rowOff>
                  </to>
                </anchor>
              </controlPr>
            </control>
          </mc:Choice>
        </mc:AlternateContent>
        <mc:AlternateContent xmlns:mc="http://schemas.openxmlformats.org/markup-compatibility/2006">
          <mc:Choice Requires="x14">
            <control shapeId="1130" r:id="rId65" name="Check Box 106">
              <controlPr defaultSize="0" autoFill="0" autoLine="0" autoPict="0">
                <anchor moveWithCells="1">
                  <from>
                    <xdr:col>9</xdr:col>
                    <xdr:colOff>57150</xdr:colOff>
                    <xdr:row>23</xdr:row>
                    <xdr:rowOff>342900</xdr:rowOff>
                  </from>
                  <to>
                    <xdr:col>9</xdr:col>
                    <xdr:colOff>685800</xdr:colOff>
                    <xdr:row>23</xdr:row>
                    <xdr:rowOff>561975</xdr:rowOff>
                  </to>
                </anchor>
              </controlPr>
            </control>
          </mc:Choice>
        </mc:AlternateContent>
        <mc:AlternateContent xmlns:mc="http://schemas.openxmlformats.org/markup-compatibility/2006">
          <mc:Choice Requires="x14">
            <control shapeId="1131" r:id="rId66" name="Check Box 107">
              <controlPr defaultSize="0" autoFill="0" autoLine="0" autoPict="0">
                <anchor moveWithCells="1">
                  <from>
                    <xdr:col>9</xdr:col>
                    <xdr:colOff>57150</xdr:colOff>
                    <xdr:row>23</xdr:row>
                    <xdr:rowOff>590550</xdr:rowOff>
                  </from>
                  <to>
                    <xdr:col>9</xdr:col>
                    <xdr:colOff>638175</xdr:colOff>
                    <xdr:row>23</xdr:row>
                    <xdr:rowOff>781050</xdr:rowOff>
                  </to>
                </anchor>
              </controlPr>
            </control>
          </mc:Choice>
        </mc:AlternateContent>
        <mc:AlternateContent xmlns:mc="http://schemas.openxmlformats.org/markup-compatibility/2006">
          <mc:Choice Requires="x14">
            <control shapeId="1132" r:id="rId67" name="Check Box 108">
              <controlPr defaultSize="0" autoFill="0" autoLine="0" autoPict="0">
                <anchor moveWithCells="1">
                  <from>
                    <xdr:col>9</xdr:col>
                    <xdr:colOff>838200</xdr:colOff>
                    <xdr:row>23</xdr:row>
                    <xdr:rowOff>57150</xdr:rowOff>
                  </from>
                  <to>
                    <xdr:col>9</xdr:col>
                    <xdr:colOff>1790700</xdr:colOff>
                    <xdr:row>23</xdr:row>
                    <xdr:rowOff>257175</xdr:rowOff>
                  </to>
                </anchor>
              </controlPr>
            </control>
          </mc:Choice>
        </mc:AlternateContent>
        <mc:AlternateContent xmlns:mc="http://schemas.openxmlformats.org/markup-compatibility/2006">
          <mc:Choice Requires="x14">
            <control shapeId="1133" r:id="rId68" name="Check Box 109">
              <controlPr defaultSize="0" autoFill="0" autoLine="0" autoPict="0">
                <anchor moveWithCells="1">
                  <from>
                    <xdr:col>9</xdr:col>
                    <xdr:colOff>838200</xdr:colOff>
                    <xdr:row>23</xdr:row>
                    <xdr:rowOff>323850</xdr:rowOff>
                  </from>
                  <to>
                    <xdr:col>9</xdr:col>
                    <xdr:colOff>1895475</xdr:colOff>
                    <xdr:row>23</xdr:row>
                    <xdr:rowOff>533400</xdr:rowOff>
                  </to>
                </anchor>
              </controlPr>
            </control>
          </mc:Choice>
        </mc:AlternateContent>
        <mc:AlternateContent xmlns:mc="http://schemas.openxmlformats.org/markup-compatibility/2006">
          <mc:Choice Requires="x14">
            <control shapeId="1134" r:id="rId69" name="Check Box 110">
              <controlPr defaultSize="0" autoFill="0" autoLine="0" autoPict="0">
                <anchor moveWithCells="1">
                  <from>
                    <xdr:col>9</xdr:col>
                    <xdr:colOff>838200</xdr:colOff>
                    <xdr:row>23</xdr:row>
                    <xdr:rowOff>581025</xdr:rowOff>
                  </from>
                  <to>
                    <xdr:col>9</xdr:col>
                    <xdr:colOff>1638300</xdr:colOff>
                    <xdr:row>23</xdr:row>
                    <xdr:rowOff>790575</xdr:rowOff>
                  </to>
                </anchor>
              </controlPr>
            </control>
          </mc:Choice>
        </mc:AlternateContent>
        <mc:AlternateContent xmlns:mc="http://schemas.openxmlformats.org/markup-compatibility/2006">
          <mc:Choice Requires="x14">
            <control shapeId="1135" r:id="rId70" name="Check Box 111">
              <controlPr defaultSize="0" autoFill="0" autoLine="0" autoPict="0">
                <anchor moveWithCells="1">
                  <from>
                    <xdr:col>9</xdr:col>
                    <xdr:colOff>57150</xdr:colOff>
                    <xdr:row>24</xdr:row>
                    <xdr:rowOff>66675</xdr:rowOff>
                  </from>
                  <to>
                    <xdr:col>9</xdr:col>
                    <xdr:colOff>742950</xdr:colOff>
                    <xdr:row>24</xdr:row>
                    <xdr:rowOff>257175</xdr:rowOff>
                  </to>
                </anchor>
              </controlPr>
            </control>
          </mc:Choice>
        </mc:AlternateContent>
        <mc:AlternateContent xmlns:mc="http://schemas.openxmlformats.org/markup-compatibility/2006">
          <mc:Choice Requires="x14">
            <control shapeId="1136" r:id="rId71" name="Check Box 112">
              <controlPr defaultSize="0" autoFill="0" autoLine="0" autoPict="0">
                <anchor moveWithCells="1">
                  <from>
                    <xdr:col>9</xdr:col>
                    <xdr:colOff>57150</xdr:colOff>
                    <xdr:row>24</xdr:row>
                    <xdr:rowOff>342900</xdr:rowOff>
                  </from>
                  <to>
                    <xdr:col>9</xdr:col>
                    <xdr:colOff>685800</xdr:colOff>
                    <xdr:row>24</xdr:row>
                    <xdr:rowOff>561975</xdr:rowOff>
                  </to>
                </anchor>
              </controlPr>
            </control>
          </mc:Choice>
        </mc:AlternateContent>
        <mc:AlternateContent xmlns:mc="http://schemas.openxmlformats.org/markup-compatibility/2006">
          <mc:Choice Requires="x14">
            <control shapeId="1137" r:id="rId72" name="Check Box 113">
              <controlPr defaultSize="0" autoFill="0" autoLine="0" autoPict="0">
                <anchor moveWithCells="1">
                  <from>
                    <xdr:col>9</xdr:col>
                    <xdr:colOff>57150</xdr:colOff>
                    <xdr:row>24</xdr:row>
                    <xdr:rowOff>590550</xdr:rowOff>
                  </from>
                  <to>
                    <xdr:col>9</xdr:col>
                    <xdr:colOff>638175</xdr:colOff>
                    <xdr:row>24</xdr:row>
                    <xdr:rowOff>781050</xdr:rowOff>
                  </to>
                </anchor>
              </controlPr>
            </control>
          </mc:Choice>
        </mc:AlternateContent>
        <mc:AlternateContent xmlns:mc="http://schemas.openxmlformats.org/markup-compatibility/2006">
          <mc:Choice Requires="x14">
            <control shapeId="1138" r:id="rId73" name="Check Box 114">
              <controlPr defaultSize="0" autoFill="0" autoLine="0" autoPict="0">
                <anchor moveWithCells="1">
                  <from>
                    <xdr:col>9</xdr:col>
                    <xdr:colOff>838200</xdr:colOff>
                    <xdr:row>24</xdr:row>
                    <xdr:rowOff>57150</xdr:rowOff>
                  </from>
                  <to>
                    <xdr:col>9</xdr:col>
                    <xdr:colOff>1790700</xdr:colOff>
                    <xdr:row>24</xdr:row>
                    <xdr:rowOff>257175</xdr:rowOff>
                  </to>
                </anchor>
              </controlPr>
            </control>
          </mc:Choice>
        </mc:AlternateContent>
        <mc:AlternateContent xmlns:mc="http://schemas.openxmlformats.org/markup-compatibility/2006">
          <mc:Choice Requires="x14">
            <control shapeId="1139" r:id="rId74" name="Check Box 115">
              <controlPr defaultSize="0" autoFill="0" autoLine="0" autoPict="0">
                <anchor moveWithCells="1">
                  <from>
                    <xdr:col>9</xdr:col>
                    <xdr:colOff>838200</xdr:colOff>
                    <xdr:row>24</xdr:row>
                    <xdr:rowOff>323850</xdr:rowOff>
                  </from>
                  <to>
                    <xdr:col>9</xdr:col>
                    <xdr:colOff>1895475</xdr:colOff>
                    <xdr:row>24</xdr:row>
                    <xdr:rowOff>533400</xdr:rowOff>
                  </to>
                </anchor>
              </controlPr>
            </control>
          </mc:Choice>
        </mc:AlternateContent>
        <mc:AlternateContent xmlns:mc="http://schemas.openxmlformats.org/markup-compatibility/2006">
          <mc:Choice Requires="x14">
            <control shapeId="1140" r:id="rId75" name="Check Box 116">
              <controlPr defaultSize="0" autoFill="0" autoLine="0" autoPict="0">
                <anchor moveWithCells="1">
                  <from>
                    <xdr:col>9</xdr:col>
                    <xdr:colOff>838200</xdr:colOff>
                    <xdr:row>24</xdr:row>
                    <xdr:rowOff>581025</xdr:rowOff>
                  </from>
                  <to>
                    <xdr:col>9</xdr:col>
                    <xdr:colOff>1638300</xdr:colOff>
                    <xdr:row>24</xdr:row>
                    <xdr:rowOff>790575</xdr:rowOff>
                  </to>
                </anchor>
              </controlPr>
            </control>
          </mc:Choice>
        </mc:AlternateContent>
        <mc:AlternateContent xmlns:mc="http://schemas.openxmlformats.org/markup-compatibility/2006">
          <mc:Choice Requires="x14">
            <control shapeId="1141" r:id="rId76" name="Check Box 117">
              <controlPr defaultSize="0" autoFill="0" autoLine="0" autoPict="0">
                <anchor moveWithCells="1">
                  <from>
                    <xdr:col>9</xdr:col>
                    <xdr:colOff>57150</xdr:colOff>
                    <xdr:row>25</xdr:row>
                    <xdr:rowOff>66675</xdr:rowOff>
                  </from>
                  <to>
                    <xdr:col>9</xdr:col>
                    <xdr:colOff>742950</xdr:colOff>
                    <xdr:row>25</xdr:row>
                    <xdr:rowOff>257175</xdr:rowOff>
                  </to>
                </anchor>
              </controlPr>
            </control>
          </mc:Choice>
        </mc:AlternateContent>
        <mc:AlternateContent xmlns:mc="http://schemas.openxmlformats.org/markup-compatibility/2006">
          <mc:Choice Requires="x14">
            <control shapeId="1142" r:id="rId77" name="Check Box 118">
              <controlPr defaultSize="0" autoFill="0" autoLine="0" autoPict="0">
                <anchor moveWithCells="1">
                  <from>
                    <xdr:col>9</xdr:col>
                    <xdr:colOff>57150</xdr:colOff>
                    <xdr:row>25</xdr:row>
                    <xdr:rowOff>342900</xdr:rowOff>
                  </from>
                  <to>
                    <xdr:col>9</xdr:col>
                    <xdr:colOff>685800</xdr:colOff>
                    <xdr:row>25</xdr:row>
                    <xdr:rowOff>561975</xdr:rowOff>
                  </to>
                </anchor>
              </controlPr>
            </control>
          </mc:Choice>
        </mc:AlternateContent>
        <mc:AlternateContent xmlns:mc="http://schemas.openxmlformats.org/markup-compatibility/2006">
          <mc:Choice Requires="x14">
            <control shapeId="1143" r:id="rId78" name="Check Box 119">
              <controlPr defaultSize="0" autoFill="0" autoLine="0" autoPict="0">
                <anchor moveWithCells="1">
                  <from>
                    <xdr:col>9</xdr:col>
                    <xdr:colOff>57150</xdr:colOff>
                    <xdr:row>25</xdr:row>
                    <xdr:rowOff>590550</xdr:rowOff>
                  </from>
                  <to>
                    <xdr:col>9</xdr:col>
                    <xdr:colOff>638175</xdr:colOff>
                    <xdr:row>25</xdr:row>
                    <xdr:rowOff>781050</xdr:rowOff>
                  </to>
                </anchor>
              </controlPr>
            </control>
          </mc:Choice>
        </mc:AlternateContent>
        <mc:AlternateContent xmlns:mc="http://schemas.openxmlformats.org/markup-compatibility/2006">
          <mc:Choice Requires="x14">
            <control shapeId="1144" r:id="rId79" name="Check Box 120">
              <controlPr defaultSize="0" autoFill="0" autoLine="0" autoPict="0">
                <anchor moveWithCells="1">
                  <from>
                    <xdr:col>9</xdr:col>
                    <xdr:colOff>838200</xdr:colOff>
                    <xdr:row>25</xdr:row>
                    <xdr:rowOff>57150</xdr:rowOff>
                  </from>
                  <to>
                    <xdr:col>9</xdr:col>
                    <xdr:colOff>1790700</xdr:colOff>
                    <xdr:row>25</xdr:row>
                    <xdr:rowOff>257175</xdr:rowOff>
                  </to>
                </anchor>
              </controlPr>
            </control>
          </mc:Choice>
        </mc:AlternateContent>
        <mc:AlternateContent xmlns:mc="http://schemas.openxmlformats.org/markup-compatibility/2006">
          <mc:Choice Requires="x14">
            <control shapeId="1145" r:id="rId80" name="Check Box 121">
              <controlPr defaultSize="0" autoFill="0" autoLine="0" autoPict="0">
                <anchor moveWithCells="1">
                  <from>
                    <xdr:col>9</xdr:col>
                    <xdr:colOff>838200</xdr:colOff>
                    <xdr:row>25</xdr:row>
                    <xdr:rowOff>323850</xdr:rowOff>
                  </from>
                  <to>
                    <xdr:col>9</xdr:col>
                    <xdr:colOff>1895475</xdr:colOff>
                    <xdr:row>25</xdr:row>
                    <xdr:rowOff>533400</xdr:rowOff>
                  </to>
                </anchor>
              </controlPr>
            </control>
          </mc:Choice>
        </mc:AlternateContent>
        <mc:AlternateContent xmlns:mc="http://schemas.openxmlformats.org/markup-compatibility/2006">
          <mc:Choice Requires="x14">
            <control shapeId="1146" r:id="rId81" name="Check Box 122">
              <controlPr defaultSize="0" autoFill="0" autoLine="0" autoPict="0">
                <anchor moveWithCells="1">
                  <from>
                    <xdr:col>9</xdr:col>
                    <xdr:colOff>838200</xdr:colOff>
                    <xdr:row>25</xdr:row>
                    <xdr:rowOff>581025</xdr:rowOff>
                  </from>
                  <to>
                    <xdr:col>9</xdr:col>
                    <xdr:colOff>1638300</xdr:colOff>
                    <xdr:row>25</xdr:row>
                    <xdr:rowOff>790575</xdr:rowOff>
                  </to>
                </anchor>
              </controlPr>
            </control>
          </mc:Choice>
        </mc:AlternateContent>
        <mc:AlternateContent xmlns:mc="http://schemas.openxmlformats.org/markup-compatibility/2006">
          <mc:Choice Requires="x14">
            <control shapeId="1147" r:id="rId82" name="Check Box 123">
              <controlPr defaultSize="0" autoFill="0" autoLine="0" autoPict="0">
                <anchor moveWithCells="1">
                  <from>
                    <xdr:col>9</xdr:col>
                    <xdr:colOff>57150</xdr:colOff>
                    <xdr:row>26</xdr:row>
                    <xdr:rowOff>66675</xdr:rowOff>
                  </from>
                  <to>
                    <xdr:col>9</xdr:col>
                    <xdr:colOff>742950</xdr:colOff>
                    <xdr:row>26</xdr:row>
                    <xdr:rowOff>257175</xdr:rowOff>
                  </to>
                </anchor>
              </controlPr>
            </control>
          </mc:Choice>
        </mc:AlternateContent>
        <mc:AlternateContent xmlns:mc="http://schemas.openxmlformats.org/markup-compatibility/2006">
          <mc:Choice Requires="x14">
            <control shapeId="1148" r:id="rId83" name="Check Box 124">
              <controlPr defaultSize="0" autoFill="0" autoLine="0" autoPict="0">
                <anchor moveWithCells="1">
                  <from>
                    <xdr:col>9</xdr:col>
                    <xdr:colOff>57150</xdr:colOff>
                    <xdr:row>26</xdr:row>
                    <xdr:rowOff>342900</xdr:rowOff>
                  </from>
                  <to>
                    <xdr:col>9</xdr:col>
                    <xdr:colOff>685800</xdr:colOff>
                    <xdr:row>26</xdr:row>
                    <xdr:rowOff>561975</xdr:rowOff>
                  </to>
                </anchor>
              </controlPr>
            </control>
          </mc:Choice>
        </mc:AlternateContent>
        <mc:AlternateContent xmlns:mc="http://schemas.openxmlformats.org/markup-compatibility/2006">
          <mc:Choice Requires="x14">
            <control shapeId="1149" r:id="rId84" name="Check Box 125">
              <controlPr defaultSize="0" autoFill="0" autoLine="0" autoPict="0">
                <anchor moveWithCells="1">
                  <from>
                    <xdr:col>9</xdr:col>
                    <xdr:colOff>57150</xdr:colOff>
                    <xdr:row>26</xdr:row>
                    <xdr:rowOff>590550</xdr:rowOff>
                  </from>
                  <to>
                    <xdr:col>9</xdr:col>
                    <xdr:colOff>638175</xdr:colOff>
                    <xdr:row>26</xdr:row>
                    <xdr:rowOff>781050</xdr:rowOff>
                  </to>
                </anchor>
              </controlPr>
            </control>
          </mc:Choice>
        </mc:AlternateContent>
        <mc:AlternateContent xmlns:mc="http://schemas.openxmlformats.org/markup-compatibility/2006">
          <mc:Choice Requires="x14">
            <control shapeId="1150" r:id="rId85" name="Check Box 126">
              <controlPr defaultSize="0" autoFill="0" autoLine="0" autoPict="0">
                <anchor moveWithCells="1">
                  <from>
                    <xdr:col>9</xdr:col>
                    <xdr:colOff>838200</xdr:colOff>
                    <xdr:row>26</xdr:row>
                    <xdr:rowOff>57150</xdr:rowOff>
                  </from>
                  <to>
                    <xdr:col>9</xdr:col>
                    <xdr:colOff>1790700</xdr:colOff>
                    <xdr:row>26</xdr:row>
                    <xdr:rowOff>257175</xdr:rowOff>
                  </to>
                </anchor>
              </controlPr>
            </control>
          </mc:Choice>
        </mc:AlternateContent>
        <mc:AlternateContent xmlns:mc="http://schemas.openxmlformats.org/markup-compatibility/2006">
          <mc:Choice Requires="x14">
            <control shapeId="1151" r:id="rId86" name="Check Box 127">
              <controlPr defaultSize="0" autoFill="0" autoLine="0" autoPict="0">
                <anchor moveWithCells="1">
                  <from>
                    <xdr:col>9</xdr:col>
                    <xdr:colOff>838200</xdr:colOff>
                    <xdr:row>26</xdr:row>
                    <xdr:rowOff>323850</xdr:rowOff>
                  </from>
                  <to>
                    <xdr:col>9</xdr:col>
                    <xdr:colOff>1895475</xdr:colOff>
                    <xdr:row>26</xdr:row>
                    <xdr:rowOff>533400</xdr:rowOff>
                  </to>
                </anchor>
              </controlPr>
            </control>
          </mc:Choice>
        </mc:AlternateContent>
        <mc:AlternateContent xmlns:mc="http://schemas.openxmlformats.org/markup-compatibility/2006">
          <mc:Choice Requires="x14">
            <control shapeId="1152" r:id="rId87" name="Check Box 128">
              <controlPr defaultSize="0" autoFill="0" autoLine="0" autoPict="0">
                <anchor moveWithCells="1">
                  <from>
                    <xdr:col>9</xdr:col>
                    <xdr:colOff>838200</xdr:colOff>
                    <xdr:row>26</xdr:row>
                    <xdr:rowOff>581025</xdr:rowOff>
                  </from>
                  <to>
                    <xdr:col>9</xdr:col>
                    <xdr:colOff>1638300</xdr:colOff>
                    <xdr:row>26</xdr:row>
                    <xdr:rowOff>790575</xdr:rowOff>
                  </to>
                </anchor>
              </controlPr>
            </control>
          </mc:Choice>
        </mc:AlternateContent>
        <mc:AlternateContent xmlns:mc="http://schemas.openxmlformats.org/markup-compatibility/2006">
          <mc:Choice Requires="x14">
            <control shapeId="1153" r:id="rId88" name="Check Box 129">
              <controlPr defaultSize="0" autoFill="0" autoLine="0" autoPict="0">
                <anchor moveWithCells="1">
                  <from>
                    <xdr:col>9</xdr:col>
                    <xdr:colOff>57150</xdr:colOff>
                    <xdr:row>27</xdr:row>
                    <xdr:rowOff>66675</xdr:rowOff>
                  </from>
                  <to>
                    <xdr:col>9</xdr:col>
                    <xdr:colOff>742950</xdr:colOff>
                    <xdr:row>27</xdr:row>
                    <xdr:rowOff>257175</xdr:rowOff>
                  </to>
                </anchor>
              </controlPr>
            </control>
          </mc:Choice>
        </mc:AlternateContent>
        <mc:AlternateContent xmlns:mc="http://schemas.openxmlformats.org/markup-compatibility/2006">
          <mc:Choice Requires="x14">
            <control shapeId="1154" r:id="rId89" name="Check Box 130">
              <controlPr defaultSize="0" autoFill="0" autoLine="0" autoPict="0">
                <anchor moveWithCells="1">
                  <from>
                    <xdr:col>9</xdr:col>
                    <xdr:colOff>57150</xdr:colOff>
                    <xdr:row>27</xdr:row>
                    <xdr:rowOff>342900</xdr:rowOff>
                  </from>
                  <to>
                    <xdr:col>9</xdr:col>
                    <xdr:colOff>685800</xdr:colOff>
                    <xdr:row>27</xdr:row>
                    <xdr:rowOff>561975</xdr:rowOff>
                  </to>
                </anchor>
              </controlPr>
            </control>
          </mc:Choice>
        </mc:AlternateContent>
        <mc:AlternateContent xmlns:mc="http://schemas.openxmlformats.org/markup-compatibility/2006">
          <mc:Choice Requires="x14">
            <control shapeId="1155" r:id="rId90" name="Check Box 131">
              <controlPr defaultSize="0" autoFill="0" autoLine="0" autoPict="0">
                <anchor moveWithCells="1">
                  <from>
                    <xdr:col>9</xdr:col>
                    <xdr:colOff>57150</xdr:colOff>
                    <xdr:row>27</xdr:row>
                    <xdr:rowOff>590550</xdr:rowOff>
                  </from>
                  <to>
                    <xdr:col>9</xdr:col>
                    <xdr:colOff>638175</xdr:colOff>
                    <xdr:row>27</xdr:row>
                    <xdr:rowOff>781050</xdr:rowOff>
                  </to>
                </anchor>
              </controlPr>
            </control>
          </mc:Choice>
        </mc:AlternateContent>
        <mc:AlternateContent xmlns:mc="http://schemas.openxmlformats.org/markup-compatibility/2006">
          <mc:Choice Requires="x14">
            <control shapeId="1156" r:id="rId91" name="Check Box 132">
              <controlPr defaultSize="0" autoFill="0" autoLine="0" autoPict="0">
                <anchor moveWithCells="1">
                  <from>
                    <xdr:col>9</xdr:col>
                    <xdr:colOff>838200</xdr:colOff>
                    <xdr:row>27</xdr:row>
                    <xdr:rowOff>57150</xdr:rowOff>
                  </from>
                  <to>
                    <xdr:col>9</xdr:col>
                    <xdr:colOff>1790700</xdr:colOff>
                    <xdr:row>27</xdr:row>
                    <xdr:rowOff>257175</xdr:rowOff>
                  </to>
                </anchor>
              </controlPr>
            </control>
          </mc:Choice>
        </mc:AlternateContent>
        <mc:AlternateContent xmlns:mc="http://schemas.openxmlformats.org/markup-compatibility/2006">
          <mc:Choice Requires="x14">
            <control shapeId="1157" r:id="rId92" name="Check Box 133">
              <controlPr defaultSize="0" autoFill="0" autoLine="0" autoPict="0">
                <anchor moveWithCells="1">
                  <from>
                    <xdr:col>9</xdr:col>
                    <xdr:colOff>838200</xdr:colOff>
                    <xdr:row>27</xdr:row>
                    <xdr:rowOff>323850</xdr:rowOff>
                  </from>
                  <to>
                    <xdr:col>9</xdr:col>
                    <xdr:colOff>1895475</xdr:colOff>
                    <xdr:row>27</xdr:row>
                    <xdr:rowOff>533400</xdr:rowOff>
                  </to>
                </anchor>
              </controlPr>
            </control>
          </mc:Choice>
        </mc:AlternateContent>
        <mc:AlternateContent xmlns:mc="http://schemas.openxmlformats.org/markup-compatibility/2006">
          <mc:Choice Requires="x14">
            <control shapeId="1158" r:id="rId93" name="Check Box 134">
              <controlPr defaultSize="0" autoFill="0" autoLine="0" autoPict="0">
                <anchor moveWithCells="1">
                  <from>
                    <xdr:col>9</xdr:col>
                    <xdr:colOff>838200</xdr:colOff>
                    <xdr:row>27</xdr:row>
                    <xdr:rowOff>581025</xdr:rowOff>
                  </from>
                  <to>
                    <xdr:col>9</xdr:col>
                    <xdr:colOff>1638300</xdr:colOff>
                    <xdr:row>27</xdr:row>
                    <xdr:rowOff>790575</xdr:rowOff>
                  </to>
                </anchor>
              </controlPr>
            </control>
          </mc:Choice>
        </mc:AlternateContent>
        <mc:AlternateContent xmlns:mc="http://schemas.openxmlformats.org/markup-compatibility/2006">
          <mc:Choice Requires="x14">
            <control shapeId="1159" r:id="rId94" name="Check Box 135">
              <controlPr defaultSize="0" autoFill="0" autoLine="0" autoPict="0">
                <anchor moveWithCells="1">
                  <from>
                    <xdr:col>9</xdr:col>
                    <xdr:colOff>57150</xdr:colOff>
                    <xdr:row>28</xdr:row>
                    <xdr:rowOff>66675</xdr:rowOff>
                  </from>
                  <to>
                    <xdr:col>9</xdr:col>
                    <xdr:colOff>742950</xdr:colOff>
                    <xdr:row>28</xdr:row>
                    <xdr:rowOff>257175</xdr:rowOff>
                  </to>
                </anchor>
              </controlPr>
            </control>
          </mc:Choice>
        </mc:AlternateContent>
        <mc:AlternateContent xmlns:mc="http://schemas.openxmlformats.org/markup-compatibility/2006">
          <mc:Choice Requires="x14">
            <control shapeId="1160" r:id="rId95" name="Check Box 136">
              <controlPr defaultSize="0" autoFill="0" autoLine="0" autoPict="0">
                <anchor moveWithCells="1">
                  <from>
                    <xdr:col>9</xdr:col>
                    <xdr:colOff>57150</xdr:colOff>
                    <xdr:row>28</xdr:row>
                    <xdr:rowOff>342900</xdr:rowOff>
                  </from>
                  <to>
                    <xdr:col>9</xdr:col>
                    <xdr:colOff>685800</xdr:colOff>
                    <xdr:row>28</xdr:row>
                    <xdr:rowOff>561975</xdr:rowOff>
                  </to>
                </anchor>
              </controlPr>
            </control>
          </mc:Choice>
        </mc:AlternateContent>
        <mc:AlternateContent xmlns:mc="http://schemas.openxmlformats.org/markup-compatibility/2006">
          <mc:Choice Requires="x14">
            <control shapeId="1161" r:id="rId96" name="Check Box 137">
              <controlPr defaultSize="0" autoFill="0" autoLine="0" autoPict="0">
                <anchor moveWithCells="1">
                  <from>
                    <xdr:col>9</xdr:col>
                    <xdr:colOff>57150</xdr:colOff>
                    <xdr:row>28</xdr:row>
                    <xdr:rowOff>590550</xdr:rowOff>
                  </from>
                  <to>
                    <xdr:col>9</xdr:col>
                    <xdr:colOff>638175</xdr:colOff>
                    <xdr:row>28</xdr:row>
                    <xdr:rowOff>781050</xdr:rowOff>
                  </to>
                </anchor>
              </controlPr>
            </control>
          </mc:Choice>
        </mc:AlternateContent>
        <mc:AlternateContent xmlns:mc="http://schemas.openxmlformats.org/markup-compatibility/2006">
          <mc:Choice Requires="x14">
            <control shapeId="1162" r:id="rId97" name="Check Box 138">
              <controlPr defaultSize="0" autoFill="0" autoLine="0" autoPict="0">
                <anchor moveWithCells="1">
                  <from>
                    <xdr:col>9</xdr:col>
                    <xdr:colOff>838200</xdr:colOff>
                    <xdr:row>28</xdr:row>
                    <xdr:rowOff>57150</xdr:rowOff>
                  </from>
                  <to>
                    <xdr:col>9</xdr:col>
                    <xdr:colOff>1790700</xdr:colOff>
                    <xdr:row>28</xdr:row>
                    <xdr:rowOff>257175</xdr:rowOff>
                  </to>
                </anchor>
              </controlPr>
            </control>
          </mc:Choice>
        </mc:AlternateContent>
        <mc:AlternateContent xmlns:mc="http://schemas.openxmlformats.org/markup-compatibility/2006">
          <mc:Choice Requires="x14">
            <control shapeId="1163" r:id="rId98" name="Check Box 139">
              <controlPr defaultSize="0" autoFill="0" autoLine="0" autoPict="0">
                <anchor moveWithCells="1">
                  <from>
                    <xdr:col>9</xdr:col>
                    <xdr:colOff>838200</xdr:colOff>
                    <xdr:row>28</xdr:row>
                    <xdr:rowOff>323850</xdr:rowOff>
                  </from>
                  <to>
                    <xdr:col>9</xdr:col>
                    <xdr:colOff>1895475</xdr:colOff>
                    <xdr:row>28</xdr:row>
                    <xdr:rowOff>533400</xdr:rowOff>
                  </to>
                </anchor>
              </controlPr>
            </control>
          </mc:Choice>
        </mc:AlternateContent>
        <mc:AlternateContent xmlns:mc="http://schemas.openxmlformats.org/markup-compatibility/2006">
          <mc:Choice Requires="x14">
            <control shapeId="1164" r:id="rId99" name="Check Box 140">
              <controlPr defaultSize="0" autoFill="0" autoLine="0" autoPict="0">
                <anchor moveWithCells="1">
                  <from>
                    <xdr:col>9</xdr:col>
                    <xdr:colOff>838200</xdr:colOff>
                    <xdr:row>28</xdr:row>
                    <xdr:rowOff>581025</xdr:rowOff>
                  </from>
                  <to>
                    <xdr:col>9</xdr:col>
                    <xdr:colOff>1638300</xdr:colOff>
                    <xdr:row>28</xdr:row>
                    <xdr:rowOff>790575</xdr:rowOff>
                  </to>
                </anchor>
              </controlPr>
            </control>
          </mc:Choice>
        </mc:AlternateContent>
        <mc:AlternateContent xmlns:mc="http://schemas.openxmlformats.org/markup-compatibility/2006">
          <mc:Choice Requires="x14">
            <control shapeId="1165" r:id="rId100" name="Check Box 141">
              <controlPr defaultSize="0" autoFill="0" autoLine="0" autoPict="0">
                <anchor moveWithCells="1">
                  <from>
                    <xdr:col>9</xdr:col>
                    <xdr:colOff>57150</xdr:colOff>
                    <xdr:row>29</xdr:row>
                    <xdr:rowOff>66675</xdr:rowOff>
                  </from>
                  <to>
                    <xdr:col>9</xdr:col>
                    <xdr:colOff>742950</xdr:colOff>
                    <xdr:row>29</xdr:row>
                    <xdr:rowOff>257175</xdr:rowOff>
                  </to>
                </anchor>
              </controlPr>
            </control>
          </mc:Choice>
        </mc:AlternateContent>
        <mc:AlternateContent xmlns:mc="http://schemas.openxmlformats.org/markup-compatibility/2006">
          <mc:Choice Requires="x14">
            <control shapeId="1166" r:id="rId101" name="Check Box 142">
              <controlPr defaultSize="0" autoFill="0" autoLine="0" autoPict="0">
                <anchor moveWithCells="1">
                  <from>
                    <xdr:col>9</xdr:col>
                    <xdr:colOff>57150</xdr:colOff>
                    <xdr:row>29</xdr:row>
                    <xdr:rowOff>342900</xdr:rowOff>
                  </from>
                  <to>
                    <xdr:col>9</xdr:col>
                    <xdr:colOff>685800</xdr:colOff>
                    <xdr:row>29</xdr:row>
                    <xdr:rowOff>561975</xdr:rowOff>
                  </to>
                </anchor>
              </controlPr>
            </control>
          </mc:Choice>
        </mc:AlternateContent>
        <mc:AlternateContent xmlns:mc="http://schemas.openxmlformats.org/markup-compatibility/2006">
          <mc:Choice Requires="x14">
            <control shapeId="1167" r:id="rId102" name="Check Box 143">
              <controlPr defaultSize="0" autoFill="0" autoLine="0" autoPict="0">
                <anchor moveWithCells="1">
                  <from>
                    <xdr:col>9</xdr:col>
                    <xdr:colOff>57150</xdr:colOff>
                    <xdr:row>29</xdr:row>
                    <xdr:rowOff>590550</xdr:rowOff>
                  </from>
                  <to>
                    <xdr:col>9</xdr:col>
                    <xdr:colOff>638175</xdr:colOff>
                    <xdr:row>29</xdr:row>
                    <xdr:rowOff>781050</xdr:rowOff>
                  </to>
                </anchor>
              </controlPr>
            </control>
          </mc:Choice>
        </mc:AlternateContent>
        <mc:AlternateContent xmlns:mc="http://schemas.openxmlformats.org/markup-compatibility/2006">
          <mc:Choice Requires="x14">
            <control shapeId="1168" r:id="rId103" name="Check Box 144">
              <controlPr defaultSize="0" autoFill="0" autoLine="0" autoPict="0">
                <anchor moveWithCells="1">
                  <from>
                    <xdr:col>9</xdr:col>
                    <xdr:colOff>838200</xdr:colOff>
                    <xdr:row>29</xdr:row>
                    <xdr:rowOff>57150</xdr:rowOff>
                  </from>
                  <to>
                    <xdr:col>9</xdr:col>
                    <xdr:colOff>1790700</xdr:colOff>
                    <xdr:row>29</xdr:row>
                    <xdr:rowOff>257175</xdr:rowOff>
                  </to>
                </anchor>
              </controlPr>
            </control>
          </mc:Choice>
        </mc:AlternateContent>
        <mc:AlternateContent xmlns:mc="http://schemas.openxmlformats.org/markup-compatibility/2006">
          <mc:Choice Requires="x14">
            <control shapeId="1169" r:id="rId104" name="Check Box 145">
              <controlPr defaultSize="0" autoFill="0" autoLine="0" autoPict="0">
                <anchor moveWithCells="1">
                  <from>
                    <xdr:col>9</xdr:col>
                    <xdr:colOff>838200</xdr:colOff>
                    <xdr:row>29</xdr:row>
                    <xdr:rowOff>323850</xdr:rowOff>
                  </from>
                  <to>
                    <xdr:col>9</xdr:col>
                    <xdr:colOff>1895475</xdr:colOff>
                    <xdr:row>29</xdr:row>
                    <xdr:rowOff>533400</xdr:rowOff>
                  </to>
                </anchor>
              </controlPr>
            </control>
          </mc:Choice>
        </mc:AlternateContent>
        <mc:AlternateContent xmlns:mc="http://schemas.openxmlformats.org/markup-compatibility/2006">
          <mc:Choice Requires="x14">
            <control shapeId="1170" r:id="rId105" name="Check Box 146">
              <controlPr defaultSize="0" autoFill="0" autoLine="0" autoPict="0">
                <anchor moveWithCells="1">
                  <from>
                    <xdr:col>9</xdr:col>
                    <xdr:colOff>838200</xdr:colOff>
                    <xdr:row>29</xdr:row>
                    <xdr:rowOff>581025</xdr:rowOff>
                  </from>
                  <to>
                    <xdr:col>9</xdr:col>
                    <xdr:colOff>1638300</xdr:colOff>
                    <xdr:row>29</xdr:row>
                    <xdr:rowOff>790575</xdr:rowOff>
                  </to>
                </anchor>
              </controlPr>
            </control>
          </mc:Choice>
        </mc:AlternateContent>
        <mc:AlternateContent xmlns:mc="http://schemas.openxmlformats.org/markup-compatibility/2006">
          <mc:Choice Requires="x14">
            <control shapeId="1171" r:id="rId106" name="Check Box 147">
              <controlPr defaultSize="0" autoFill="0" autoLine="0" autoPict="0">
                <anchor moveWithCells="1">
                  <from>
                    <xdr:col>9</xdr:col>
                    <xdr:colOff>57150</xdr:colOff>
                    <xdr:row>30</xdr:row>
                    <xdr:rowOff>66675</xdr:rowOff>
                  </from>
                  <to>
                    <xdr:col>9</xdr:col>
                    <xdr:colOff>742950</xdr:colOff>
                    <xdr:row>30</xdr:row>
                    <xdr:rowOff>257175</xdr:rowOff>
                  </to>
                </anchor>
              </controlPr>
            </control>
          </mc:Choice>
        </mc:AlternateContent>
        <mc:AlternateContent xmlns:mc="http://schemas.openxmlformats.org/markup-compatibility/2006">
          <mc:Choice Requires="x14">
            <control shapeId="1172" r:id="rId107" name="Check Box 148">
              <controlPr defaultSize="0" autoFill="0" autoLine="0" autoPict="0">
                <anchor moveWithCells="1">
                  <from>
                    <xdr:col>9</xdr:col>
                    <xdr:colOff>57150</xdr:colOff>
                    <xdr:row>30</xdr:row>
                    <xdr:rowOff>342900</xdr:rowOff>
                  </from>
                  <to>
                    <xdr:col>9</xdr:col>
                    <xdr:colOff>685800</xdr:colOff>
                    <xdr:row>30</xdr:row>
                    <xdr:rowOff>561975</xdr:rowOff>
                  </to>
                </anchor>
              </controlPr>
            </control>
          </mc:Choice>
        </mc:AlternateContent>
        <mc:AlternateContent xmlns:mc="http://schemas.openxmlformats.org/markup-compatibility/2006">
          <mc:Choice Requires="x14">
            <control shapeId="1173" r:id="rId108" name="Check Box 149">
              <controlPr defaultSize="0" autoFill="0" autoLine="0" autoPict="0">
                <anchor moveWithCells="1">
                  <from>
                    <xdr:col>9</xdr:col>
                    <xdr:colOff>57150</xdr:colOff>
                    <xdr:row>30</xdr:row>
                    <xdr:rowOff>590550</xdr:rowOff>
                  </from>
                  <to>
                    <xdr:col>9</xdr:col>
                    <xdr:colOff>638175</xdr:colOff>
                    <xdr:row>30</xdr:row>
                    <xdr:rowOff>781050</xdr:rowOff>
                  </to>
                </anchor>
              </controlPr>
            </control>
          </mc:Choice>
        </mc:AlternateContent>
        <mc:AlternateContent xmlns:mc="http://schemas.openxmlformats.org/markup-compatibility/2006">
          <mc:Choice Requires="x14">
            <control shapeId="1174" r:id="rId109" name="Check Box 150">
              <controlPr defaultSize="0" autoFill="0" autoLine="0" autoPict="0">
                <anchor moveWithCells="1">
                  <from>
                    <xdr:col>9</xdr:col>
                    <xdr:colOff>838200</xdr:colOff>
                    <xdr:row>30</xdr:row>
                    <xdr:rowOff>57150</xdr:rowOff>
                  </from>
                  <to>
                    <xdr:col>9</xdr:col>
                    <xdr:colOff>1790700</xdr:colOff>
                    <xdr:row>30</xdr:row>
                    <xdr:rowOff>257175</xdr:rowOff>
                  </to>
                </anchor>
              </controlPr>
            </control>
          </mc:Choice>
        </mc:AlternateContent>
        <mc:AlternateContent xmlns:mc="http://schemas.openxmlformats.org/markup-compatibility/2006">
          <mc:Choice Requires="x14">
            <control shapeId="1175" r:id="rId110" name="Check Box 151">
              <controlPr defaultSize="0" autoFill="0" autoLine="0" autoPict="0">
                <anchor moveWithCells="1">
                  <from>
                    <xdr:col>9</xdr:col>
                    <xdr:colOff>838200</xdr:colOff>
                    <xdr:row>30</xdr:row>
                    <xdr:rowOff>323850</xdr:rowOff>
                  </from>
                  <to>
                    <xdr:col>9</xdr:col>
                    <xdr:colOff>1895475</xdr:colOff>
                    <xdr:row>30</xdr:row>
                    <xdr:rowOff>533400</xdr:rowOff>
                  </to>
                </anchor>
              </controlPr>
            </control>
          </mc:Choice>
        </mc:AlternateContent>
        <mc:AlternateContent xmlns:mc="http://schemas.openxmlformats.org/markup-compatibility/2006">
          <mc:Choice Requires="x14">
            <control shapeId="1176" r:id="rId111" name="Check Box 152">
              <controlPr defaultSize="0" autoFill="0" autoLine="0" autoPict="0">
                <anchor moveWithCells="1">
                  <from>
                    <xdr:col>9</xdr:col>
                    <xdr:colOff>838200</xdr:colOff>
                    <xdr:row>30</xdr:row>
                    <xdr:rowOff>581025</xdr:rowOff>
                  </from>
                  <to>
                    <xdr:col>9</xdr:col>
                    <xdr:colOff>1638300</xdr:colOff>
                    <xdr:row>30</xdr:row>
                    <xdr:rowOff>790575</xdr:rowOff>
                  </to>
                </anchor>
              </controlPr>
            </control>
          </mc:Choice>
        </mc:AlternateContent>
        <mc:AlternateContent xmlns:mc="http://schemas.openxmlformats.org/markup-compatibility/2006">
          <mc:Choice Requires="x14">
            <control shapeId="1177" r:id="rId112" name="Check Box 153">
              <controlPr defaultSize="0" autoFill="0" autoLine="0" autoPict="0">
                <anchor moveWithCells="1">
                  <from>
                    <xdr:col>9</xdr:col>
                    <xdr:colOff>57150</xdr:colOff>
                    <xdr:row>31</xdr:row>
                    <xdr:rowOff>66675</xdr:rowOff>
                  </from>
                  <to>
                    <xdr:col>9</xdr:col>
                    <xdr:colOff>742950</xdr:colOff>
                    <xdr:row>31</xdr:row>
                    <xdr:rowOff>257175</xdr:rowOff>
                  </to>
                </anchor>
              </controlPr>
            </control>
          </mc:Choice>
        </mc:AlternateContent>
        <mc:AlternateContent xmlns:mc="http://schemas.openxmlformats.org/markup-compatibility/2006">
          <mc:Choice Requires="x14">
            <control shapeId="1178" r:id="rId113" name="Check Box 154">
              <controlPr defaultSize="0" autoFill="0" autoLine="0" autoPict="0">
                <anchor moveWithCells="1">
                  <from>
                    <xdr:col>9</xdr:col>
                    <xdr:colOff>57150</xdr:colOff>
                    <xdr:row>31</xdr:row>
                    <xdr:rowOff>342900</xdr:rowOff>
                  </from>
                  <to>
                    <xdr:col>9</xdr:col>
                    <xdr:colOff>685800</xdr:colOff>
                    <xdr:row>31</xdr:row>
                    <xdr:rowOff>561975</xdr:rowOff>
                  </to>
                </anchor>
              </controlPr>
            </control>
          </mc:Choice>
        </mc:AlternateContent>
        <mc:AlternateContent xmlns:mc="http://schemas.openxmlformats.org/markup-compatibility/2006">
          <mc:Choice Requires="x14">
            <control shapeId="1179" r:id="rId114" name="Check Box 155">
              <controlPr defaultSize="0" autoFill="0" autoLine="0" autoPict="0">
                <anchor moveWithCells="1">
                  <from>
                    <xdr:col>9</xdr:col>
                    <xdr:colOff>57150</xdr:colOff>
                    <xdr:row>31</xdr:row>
                    <xdr:rowOff>590550</xdr:rowOff>
                  </from>
                  <to>
                    <xdr:col>9</xdr:col>
                    <xdr:colOff>638175</xdr:colOff>
                    <xdr:row>31</xdr:row>
                    <xdr:rowOff>781050</xdr:rowOff>
                  </to>
                </anchor>
              </controlPr>
            </control>
          </mc:Choice>
        </mc:AlternateContent>
        <mc:AlternateContent xmlns:mc="http://schemas.openxmlformats.org/markup-compatibility/2006">
          <mc:Choice Requires="x14">
            <control shapeId="1180" r:id="rId115" name="Check Box 156">
              <controlPr defaultSize="0" autoFill="0" autoLine="0" autoPict="0">
                <anchor moveWithCells="1">
                  <from>
                    <xdr:col>9</xdr:col>
                    <xdr:colOff>838200</xdr:colOff>
                    <xdr:row>31</xdr:row>
                    <xdr:rowOff>57150</xdr:rowOff>
                  </from>
                  <to>
                    <xdr:col>9</xdr:col>
                    <xdr:colOff>1790700</xdr:colOff>
                    <xdr:row>31</xdr:row>
                    <xdr:rowOff>257175</xdr:rowOff>
                  </to>
                </anchor>
              </controlPr>
            </control>
          </mc:Choice>
        </mc:AlternateContent>
        <mc:AlternateContent xmlns:mc="http://schemas.openxmlformats.org/markup-compatibility/2006">
          <mc:Choice Requires="x14">
            <control shapeId="1181" r:id="rId116" name="Check Box 157">
              <controlPr defaultSize="0" autoFill="0" autoLine="0" autoPict="0">
                <anchor moveWithCells="1">
                  <from>
                    <xdr:col>9</xdr:col>
                    <xdr:colOff>838200</xdr:colOff>
                    <xdr:row>31</xdr:row>
                    <xdr:rowOff>323850</xdr:rowOff>
                  </from>
                  <to>
                    <xdr:col>9</xdr:col>
                    <xdr:colOff>1895475</xdr:colOff>
                    <xdr:row>31</xdr:row>
                    <xdr:rowOff>533400</xdr:rowOff>
                  </to>
                </anchor>
              </controlPr>
            </control>
          </mc:Choice>
        </mc:AlternateContent>
        <mc:AlternateContent xmlns:mc="http://schemas.openxmlformats.org/markup-compatibility/2006">
          <mc:Choice Requires="x14">
            <control shapeId="1182" r:id="rId117" name="Check Box 158">
              <controlPr defaultSize="0" autoFill="0" autoLine="0" autoPict="0">
                <anchor moveWithCells="1">
                  <from>
                    <xdr:col>9</xdr:col>
                    <xdr:colOff>838200</xdr:colOff>
                    <xdr:row>31</xdr:row>
                    <xdr:rowOff>581025</xdr:rowOff>
                  </from>
                  <to>
                    <xdr:col>9</xdr:col>
                    <xdr:colOff>1638300</xdr:colOff>
                    <xdr:row>31</xdr:row>
                    <xdr:rowOff>790575</xdr:rowOff>
                  </to>
                </anchor>
              </controlPr>
            </control>
          </mc:Choice>
        </mc:AlternateContent>
        <mc:AlternateContent xmlns:mc="http://schemas.openxmlformats.org/markup-compatibility/2006">
          <mc:Choice Requires="x14">
            <control shapeId="1183" r:id="rId118" name="Check Box 159">
              <controlPr defaultSize="0" autoFill="0" autoLine="0" autoPict="0">
                <anchor moveWithCells="1">
                  <from>
                    <xdr:col>9</xdr:col>
                    <xdr:colOff>57150</xdr:colOff>
                    <xdr:row>32</xdr:row>
                    <xdr:rowOff>66675</xdr:rowOff>
                  </from>
                  <to>
                    <xdr:col>9</xdr:col>
                    <xdr:colOff>742950</xdr:colOff>
                    <xdr:row>32</xdr:row>
                    <xdr:rowOff>257175</xdr:rowOff>
                  </to>
                </anchor>
              </controlPr>
            </control>
          </mc:Choice>
        </mc:AlternateContent>
        <mc:AlternateContent xmlns:mc="http://schemas.openxmlformats.org/markup-compatibility/2006">
          <mc:Choice Requires="x14">
            <control shapeId="1184" r:id="rId119" name="Check Box 160">
              <controlPr defaultSize="0" autoFill="0" autoLine="0" autoPict="0">
                <anchor moveWithCells="1">
                  <from>
                    <xdr:col>9</xdr:col>
                    <xdr:colOff>57150</xdr:colOff>
                    <xdr:row>32</xdr:row>
                    <xdr:rowOff>342900</xdr:rowOff>
                  </from>
                  <to>
                    <xdr:col>9</xdr:col>
                    <xdr:colOff>685800</xdr:colOff>
                    <xdr:row>32</xdr:row>
                    <xdr:rowOff>561975</xdr:rowOff>
                  </to>
                </anchor>
              </controlPr>
            </control>
          </mc:Choice>
        </mc:AlternateContent>
        <mc:AlternateContent xmlns:mc="http://schemas.openxmlformats.org/markup-compatibility/2006">
          <mc:Choice Requires="x14">
            <control shapeId="1185" r:id="rId120" name="Check Box 161">
              <controlPr defaultSize="0" autoFill="0" autoLine="0" autoPict="0">
                <anchor moveWithCells="1">
                  <from>
                    <xdr:col>9</xdr:col>
                    <xdr:colOff>57150</xdr:colOff>
                    <xdr:row>32</xdr:row>
                    <xdr:rowOff>590550</xdr:rowOff>
                  </from>
                  <to>
                    <xdr:col>9</xdr:col>
                    <xdr:colOff>638175</xdr:colOff>
                    <xdr:row>32</xdr:row>
                    <xdr:rowOff>781050</xdr:rowOff>
                  </to>
                </anchor>
              </controlPr>
            </control>
          </mc:Choice>
        </mc:AlternateContent>
        <mc:AlternateContent xmlns:mc="http://schemas.openxmlformats.org/markup-compatibility/2006">
          <mc:Choice Requires="x14">
            <control shapeId="1186" r:id="rId121" name="Check Box 162">
              <controlPr defaultSize="0" autoFill="0" autoLine="0" autoPict="0">
                <anchor moveWithCells="1">
                  <from>
                    <xdr:col>9</xdr:col>
                    <xdr:colOff>838200</xdr:colOff>
                    <xdr:row>32</xdr:row>
                    <xdr:rowOff>57150</xdr:rowOff>
                  </from>
                  <to>
                    <xdr:col>9</xdr:col>
                    <xdr:colOff>1790700</xdr:colOff>
                    <xdr:row>32</xdr:row>
                    <xdr:rowOff>257175</xdr:rowOff>
                  </to>
                </anchor>
              </controlPr>
            </control>
          </mc:Choice>
        </mc:AlternateContent>
        <mc:AlternateContent xmlns:mc="http://schemas.openxmlformats.org/markup-compatibility/2006">
          <mc:Choice Requires="x14">
            <control shapeId="1187" r:id="rId122" name="Check Box 163">
              <controlPr defaultSize="0" autoFill="0" autoLine="0" autoPict="0">
                <anchor moveWithCells="1">
                  <from>
                    <xdr:col>9</xdr:col>
                    <xdr:colOff>838200</xdr:colOff>
                    <xdr:row>32</xdr:row>
                    <xdr:rowOff>323850</xdr:rowOff>
                  </from>
                  <to>
                    <xdr:col>9</xdr:col>
                    <xdr:colOff>1895475</xdr:colOff>
                    <xdr:row>32</xdr:row>
                    <xdr:rowOff>533400</xdr:rowOff>
                  </to>
                </anchor>
              </controlPr>
            </control>
          </mc:Choice>
        </mc:AlternateContent>
        <mc:AlternateContent xmlns:mc="http://schemas.openxmlformats.org/markup-compatibility/2006">
          <mc:Choice Requires="x14">
            <control shapeId="1188" r:id="rId123" name="Check Box 164">
              <controlPr defaultSize="0" autoFill="0" autoLine="0" autoPict="0">
                <anchor moveWithCells="1">
                  <from>
                    <xdr:col>9</xdr:col>
                    <xdr:colOff>838200</xdr:colOff>
                    <xdr:row>32</xdr:row>
                    <xdr:rowOff>581025</xdr:rowOff>
                  </from>
                  <to>
                    <xdr:col>9</xdr:col>
                    <xdr:colOff>1638300</xdr:colOff>
                    <xdr:row>32</xdr:row>
                    <xdr:rowOff>790575</xdr:rowOff>
                  </to>
                </anchor>
              </controlPr>
            </control>
          </mc:Choice>
        </mc:AlternateContent>
        <mc:AlternateContent xmlns:mc="http://schemas.openxmlformats.org/markup-compatibility/2006">
          <mc:Choice Requires="x14">
            <control shapeId="1189" r:id="rId124" name="Check Box 165">
              <controlPr defaultSize="0" autoFill="0" autoLine="0" autoPict="0">
                <anchor moveWithCells="1">
                  <from>
                    <xdr:col>9</xdr:col>
                    <xdr:colOff>57150</xdr:colOff>
                    <xdr:row>33</xdr:row>
                    <xdr:rowOff>66675</xdr:rowOff>
                  </from>
                  <to>
                    <xdr:col>9</xdr:col>
                    <xdr:colOff>742950</xdr:colOff>
                    <xdr:row>33</xdr:row>
                    <xdr:rowOff>257175</xdr:rowOff>
                  </to>
                </anchor>
              </controlPr>
            </control>
          </mc:Choice>
        </mc:AlternateContent>
        <mc:AlternateContent xmlns:mc="http://schemas.openxmlformats.org/markup-compatibility/2006">
          <mc:Choice Requires="x14">
            <control shapeId="1190" r:id="rId125" name="Check Box 166">
              <controlPr defaultSize="0" autoFill="0" autoLine="0" autoPict="0">
                <anchor moveWithCells="1">
                  <from>
                    <xdr:col>9</xdr:col>
                    <xdr:colOff>57150</xdr:colOff>
                    <xdr:row>33</xdr:row>
                    <xdr:rowOff>342900</xdr:rowOff>
                  </from>
                  <to>
                    <xdr:col>9</xdr:col>
                    <xdr:colOff>685800</xdr:colOff>
                    <xdr:row>33</xdr:row>
                    <xdr:rowOff>561975</xdr:rowOff>
                  </to>
                </anchor>
              </controlPr>
            </control>
          </mc:Choice>
        </mc:AlternateContent>
        <mc:AlternateContent xmlns:mc="http://schemas.openxmlformats.org/markup-compatibility/2006">
          <mc:Choice Requires="x14">
            <control shapeId="1191" r:id="rId126" name="Check Box 167">
              <controlPr defaultSize="0" autoFill="0" autoLine="0" autoPict="0">
                <anchor moveWithCells="1">
                  <from>
                    <xdr:col>9</xdr:col>
                    <xdr:colOff>57150</xdr:colOff>
                    <xdr:row>33</xdr:row>
                    <xdr:rowOff>590550</xdr:rowOff>
                  </from>
                  <to>
                    <xdr:col>9</xdr:col>
                    <xdr:colOff>638175</xdr:colOff>
                    <xdr:row>33</xdr:row>
                    <xdr:rowOff>781050</xdr:rowOff>
                  </to>
                </anchor>
              </controlPr>
            </control>
          </mc:Choice>
        </mc:AlternateContent>
        <mc:AlternateContent xmlns:mc="http://schemas.openxmlformats.org/markup-compatibility/2006">
          <mc:Choice Requires="x14">
            <control shapeId="1192" r:id="rId127" name="Check Box 168">
              <controlPr defaultSize="0" autoFill="0" autoLine="0" autoPict="0">
                <anchor moveWithCells="1">
                  <from>
                    <xdr:col>9</xdr:col>
                    <xdr:colOff>838200</xdr:colOff>
                    <xdr:row>33</xdr:row>
                    <xdr:rowOff>57150</xdr:rowOff>
                  </from>
                  <to>
                    <xdr:col>9</xdr:col>
                    <xdr:colOff>1790700</xdr:colOff>
                    <xdr:row>33</xdr:row>
                    <xdr:rowOff>257175</xdr:rowOff>
                  </to>
                </anchor>
              </controlPr>
            </control>
          </mc:Choice>
        </mc:AlternateContent>
        <mc:AlternateContent xmlns:mc="http://schemas.openxmlformats.org/markup-compatibility/2006">
          <mc:Choice Requires="x14">
            <control shapeId="1193" r:id="rId128" name="Check Box 169">
              <controlPr defaultSize="0" autoFill="0" autoLine="0" autoPict="0">
                <anchor moveWithCells="1">
                  <from>
                    <xdr:col>9</xdr:col>
                    <xdr:colOff>838200</xdr:colOff>
                    <xdr:row>33</xdr:row>
                    <xdr:rowOff>323850</xdr:rowOff>
                  </from>
                  <to>
                    <xdr:col>9</xdr:col>
                    <xdr:colOff>1895475</xdr:colOff>
                    <xdr:row>33</xdr:row>
                    <xdr:rowOff>533400</xdr:rowOff>
                  </to>
                </anchor>
              </controlPr>
            </control>
          </mc:Choice>
        </mc:AlternateContent>
        <mc:AlternateContent xmlns:mc="http://schemas.openxmlformats.org/markup-compatibility/2006">
          <mc:Choice Requires="x14">
            <control shapeId="1194" r:id="rId129" name="Check Box 170">
              <controlPr defaultSize="0" autoFill="0" autoLine="0" autoPict="0">
                <anchor moveWithCells="1">
                  <from>
                    <xdr:col>9</xdr:col>
                    <xdr:colOff>838200</xdr:colOff>
                    <xdr:row>33</xdr:row>
                    <xdr:rowOff>581025</xdr:rowOff>
                  </from>
                  <to>
                    <xdr:col>9</xdr:col>
                    <xdr:colOff>1638300</xdr:colOff>
                    <xdr:row>33</xdr:row>
                    <xdr:rowOff>790575</xdr:rowOff>
                  </to>
                </anchor>
              </controlPr>
            </control>
          </mc:Choice>
        </mc:AlternateContent>
        <mc:AlternateContent xmlns:mc="http://schemas.openxmlformats.org/markup-compatibility/2006">
          <mc:Choice Requires="x14">
            <control shapeId="1195" r:id="rId130" name="Check Box 171">
              <controlPr defaultSize="0" autoFill="0" autoLine="0" autoPict="0">
                <anchor moveWithCells="1">
                  <from>
                    <xdr:col>9</xdr:col>
                    <xdr:colOff>57150</xdr:colOff>
                    <xdr:row>34</xdr:row>
                    <xdr:rowOff>66675</xdr:rowOff>
                  </from>
                  <to>
                    <xdr:col>9</xdr:col>
                    <xdr:colOff>742950</xdr:colOff>
                    <xdr:row>34</xdr:row>
                    <xdr:rowOff>257175</xdr:rowOff>
                  </to>
                </anchor>
              </controlPr>
            </control>
          </mc:Choice>
        </mc:AlternateContent>
        <mc:AlternateContent xmlns:mc="http://schemas.openxmlformats.org/markup-compatibility/2006">
          <mc:Choice Requires="x14">
            <control shapeId="1196" r:id="rId131" name="Check Box 172">
              <controlPr defaultSize="0" autoFill="0" autoLine="0" autoPict="0">
                <anchor moveWithCells="1">
                  <from>
                    <xdr:col>9</xdr:col>
                    <xdr:colOff>57150</xdr:colOff>
                    <xdr:row>34</xdr:row>
                    <xdr:rowOff>342900</xdr:rowOff>
                  </from>
                  <to>
                    <xdr:col>9</xdr:col>
                    <xdr:colOff>685800</xdr:colOff>
                    <xdr:row>34</xdr:row>
                    <xdr:rowOff>561975</xdr:rowOff>
                  </to>
                </anchor>
              </controlPr>
            </control>
          </mc:Choice>
        </mc:AlternateContent>
        <mc:AlternateContent xmlns:mc="http://schemas.openxmlformats.org/markup-compatibility/2006">
          <mc:Choice Requires="x14">
            <control shapeId="1197" r:id="rId132" name="Check Box 173">
              <controlPr defaultSize="0" autoFill="0" autoLine="0" autoPict="0">
                <anchor moveWithCells="1">
                  <from>
                    <xdr:col>9</xdr:col>
                    <xdr:colOff>57150</xdr:colOff>
                    <xdr:row>34</xdr:row>
                    <xdr:rowOff>590550</xdr:rowOff>
                  </from>
                  <to>
                    <xdr:col>9</xdr:col>
                    <xdr:colOff>638175</xdr:colOff>
                    <xdr:row>34</xdr:row>
                    <xdr:rowOff>781050</xdr:rowOff>
                  </to>
                </anchor>
              </controlPr>
            </control>
          </mc:Choice>
        </mc:AlternateContent>
        <mc:AlternateContent xmlns:mc="http://schemas.openxmlformats.org/markup-compatibility/2006">
          <mc:Choice Requires="x14">
            <control shapeId="1198" r:id="rId133" name="Check Box 174">
              <controlPr defaultSize="0" autoFill="0" autoLine="0" autoPict="0">
                <anchor moveWithCells="1">
                  <from>
                    <xdr:col>9</xdr:col>
                    <xdr:colOff>838200</xdr:colOff>
                    <xdr:row>34</xdr:row>
                    <xdr:rowOff>57150</xdr:rowOff>
                  </from>
                  <to>
                    <xdr:col>9</xdr:col>
                    <xdr:colOff>1790700</xdr:colOff>
                    <xdr:row>34</xdr:row>
                    <xdr:rowOff>257175</xdr:rowOff>
                  </to>
                </anchor>
              </controlPr>
            </control>
          </mc:Choice>
        </mc:AlternateContent>
        <mc:AlternateContent xmlns:mc="http://schemas.openxmlformats.org/markup-compatibility/2006">
          <mc:Choice Requires="x14">
            <control shapeId="1199" r:id="rId134" name="Check Box 175">
              <controlPr defaultSize="0" autoFill="0" autoLine="0" autoPict="0">
                <anchor moveWithCells="1">
                  <from>
                    <xdr:col>9</xdr:col>
                    <xdr:colOff>838200</xdr:colOff>
                    <xdr:row>34</xdr:row>
                    <xdr:rowOff>323850</xdr:rowOff>
                  </from>
                  <to>
                    <xdr:col>9</xdr:col>
                    <xdr:colOff>1895475</xdr:colOff>
                    <xdr:row>34</xdr:row>
                    <xdr:rowOff>533400</xdr:rowOff>
                  </to>
                </anchor>
              </controlPr>
            </control>
          </mc:Choice>
        </mc:AlternateContent>
        <mc:AlternateContent xmlns:mc="http://schemas.openxmlformats.org/markup-compatibility/2006">
          <mc:Choice Requires="x14">
            <control shapeId="1200" r:id="rId135" name="Check Box 176">
              <controlPr defaultSize="0" autoFill="0" autoLine="0" autoPict="0">
                <anchor moveWithCells="1">
                  <from>
                    <xdr:col>9</xdr:col>
                    <xdr:colOff>838200</xdr:colOff>
                    <xdr:row>34</xdr:row>
                    <xdr:rowOff>581025</xdr:rowOff>
                  </from>
                  <to>
                    <xdr:col>9</xdr:col>
                    <xdr:colOff>1638300</xdr:colOff>
                    <xdr:row>34</xdr:row>
                    <xdr:rowOff>790575</xdr:rowOff>
                  </to>
                </anchor>
              </controlPr>
            </control>
          </mc:Choice>
        </mc:AlternateContent>
        <mc:AlternateContent xmlns:mc="http://schemas.openxmlformats.org/markup-compatibility/2006">
          <mc:Choice Requires="x14">
            <control shapeId="1201" r:id="rId136" name="Check Box 177">
              <controlPr defaultSize="0" autoFill="0" autoLine="0" autoPict="0">
                <anchor moveWithCells="1">
                  <from>
                    <xdr:col>9</xdr:col>
                    <xdr:colOff>57150</xdr:colOff>
                    <xdr:row>35</xdr:row>
                    <xdr:rowOff>66675</xdr:rowOff>
                  </from>
                  <to>
                    <xdr:col>9</xdr:col>
                    <xdr:colOff>742950</xdr:colOff>
                    <xdr:row>35</xdr:row>
                    <xdr:rowOff>257175</xdr:rowOff>
                  </to>
                </anchor>
              </controlPr>
            </control>
          </mc:Choice>
        </mc:AlternateContent>
        <mc:AlternateContent xmlns:mc="http://schemas.openxmlformats.org/markup-compatibility/2006">
          <mc:Choice Requires="x14">
            <control shapeId="1202" r:id="rId137" name="Check Box 178">
              <controlPr defaultSize="0" autoFill="0" autoLine="0" autoPict="0">
                <anchor moveWithCells="1">
                  <from>
                    <xdr:col>9</xdr:col>
                    <xdr:colOff>57150</xdr:colOff>
                    <xdr:row>35</xdr:row>
                    <xdr:rowOff>342900</xdr:rowOff>
                  </from>
                  <to>
                    <xdr:col>9</xdr:col>
                    <xdr:colOff>685800</xdr:colOff>
                    <xdr:row>35</xdr:row>
                    <xdr:rowOff>561975</xdr:rowOff>
                  </to>
                </anchor>
              </controlPr>
            </control>
          </mc:Choice>
        </mc:AlternateContent>
        <mc:AlternateContent xmlns:mc="http://schemas.openxmlformats.org/markup-compatibility/2006">
          <mc:Choice Requires="x14">
            <control shapeId="1203" r:id="rId138" name="Check Box 179">
              <controlPr defaultSize="0" autoFill="0" autoLine="0" autoPict="0">
                <anchor moveWithCells="1">
                  <from>
                    <xdr:col>9</xdr:col>
                    <xdr:colOff>57150</xdr:colOff>
                    <xdr:row>35</xdr:row>
                    <xdr:rowOff>590550</xdr:rowOff>
                  </from>
                  <to>
                    <xdr:col>9</xdr:col>
                    <xdr:colOff>638175</xdr:colOff>
                    <xdr:row>35</xdr:row>
                    <xdr:rowOff>781050</xdr:rowOff>
                  </to>
                </anchor>
              </controlPr>
            </control>
          </mc:Choice>
        </mc:AlternateContent>
        <mc:AlternateContent xmlns:mc="http://schemas.openxmlformats.org/markup-compatibility/2006">
          <mc:Choice Requires="x14">
            <control shapeId="1204" r:id="rId139" name="Check Box 180">
              <controlPr defaultSize="0" autoFill="0" autoLine="0" autoPict="0">
                <anchor moveWithCells="1">
                  <from>
                    <xdr:col>9</xdr:col>
                    <xdr:colOff>838200</xdr:colOff>
                    <xdr:row>35</xdr:row>
                    <xdr:rowOff>57150</xdr:rowOff>
                  </from>
                  <to>
                    <xdr:col>9</xdr:col>
                    <xdr:colOff>1790700</xdr:colOff>
                    <xdr:row>35</xdr:row>
                    <xdr:rowOff>257175</xdr:rowOff>
                  </to>
                </anchor>
              </controlPr>
            </control>
          </mc:Choice>
        </mc:AlternateContent>
        <mc:AlternateContent xmlns:mc="http://schemas.openxmlformats.org/markup-compatibility/2006">
          <mc:Choice Requires="x14">
            <control shapeId="1205" r:id="rId140" name="Check Box 181">
              <controlPr defaultSize="0" autoFill="0" autoLine="0" autoPict="0">
                <anchor moveWithCells="1">
                  <from>
                    <xdr:col>9</xdr:col>
                    <xdr:colOff>838200</xdr:colOff>
                    <xdr:row>35</xdr:row>
                    <xdr:rowOff>323850</xdr:rowOff>
                  </from>
                  <to>
                    <xdr:col>9</xdr:col>
                    <xdr:colOff>1895475</xdr:colOff>
                    <xdr:row>35</xdr:row>
                    <xdr:rowOff>533400</xdr:rowOff>
                  </to>
                </anchor>
              </controlPr>
            </control>
          </mc:Choice>
        </mc:AlternateContent>
        <mc:AlternateContent xmlns:mc="http://schemas.openxmlformats.org/markup-compatibility/2006">
          <mc:Choice Requires="x14">
            <control shapeId="1206" r:id="rId141" name="Check Box 182">
              <controlPr defaultSize="0" autoFill="0" autoLine="0" autoPict="0">
                <anchor moveWithCells="1">
                  <from>
                    <xdr:col>9</xdr:col>
                    <xdr:colOff>838200</xdr:colOff>
                    <xdr:row>35</xdr:row>
                    <xdr:rowOff>581025</xdr:rowOff>
                  </from>
                  <to>
                    <xdr:col>9</xdr:col>
                    <xdr:colOff>1638300</xdr:colOff>
                    <xdr:row>35</xdr:row>
                    <xdr:rowOff>790575</xdr:rowOff>
                  </to>
                </anchor>
              </controlPr>
            </control>
          </mc:Choice>
        </mc:AlternateContent>
        <mc:AlternateContent xmlns:mc="http://schemas.openxmlformats.org/markup-compatibility/2006">
          <mc:Choice Requires="x14">
            <control shapeId="1207" r:id="rId142" name="Check Box 183">
              <controlPr defaultSize="0" autoFill="0" autoLine="0" autoPict="0">
                <anchor moveWithCells="1">
                  <from>
                    <xdr:col>9</xdr:col>
                    <xdr:colOff>57150</xdr:colOff>
                    <xdr:row>36</xdr:row>
                    <xdr:rowOff>66675</xdr:rowOff>
                  </from>
                  <to>
                    <xdr:col>9</xdr:col>
                    <xdr:colOff>742950</xdr:colOff>
                    <xdr:row>36</xdr:row>
                    <xdr:rowOff>257175</xdr:rowOff>
                  </to>
                </anchor>
              </controlPr>
            </control>
          </mc:Choice>
        </mc:AlternateContent>
        <mc:AlternateContent xmlns:mc="http://schemas.openxmlformats.org/markup-compatibility/2006">
          <mc:Choice Requires="x14">
            <control shapeId="1208" r:id="rId143" name="Check Box 184">
              <controlPr defaultSize="0" autoFill="0" autoLine="0" autoPict="0">
                <anchor moveWithCells="1">
                  <from>
                    <xdr:col>9</xdr:col>
                    <xdr:colOff>57150</xdr:colOff>
                    <xdr:row>36</xdr:row>
                    <xdr:rowOff>342900</xdr:rowOff>
                  </from>
                  <to>
                    <xdr:col>9</xdr:col>
                    <xdr:colOff>685800</xdr:colOff>
                    <xdr:row>36</xdr:row>
                    <xdr:rowOff>561975</xdr:rowOff>
                  </to>
                </anchor>
              </controlPr>
            </control>
          </mc:Choice>
        </mc:AlternateContent>
        <mc:AlternateContent xmlns:mc="http://schemas.openxmlformats.org/markup-compatibility/2006">
          <mc:Choice Requires="x14">
            <control shapeId="1209" r:id="rId144" name="Check Box 185">
              <controlPr defaultSize="0" autoFill="0" autoLine="0" autoPict="0">
                <anchor moveWithCells="1">
                  <from>
                    <xdr:col>9</xdr:col>
                    <xdr:colOff>57150</xdr:colOff>
                    <xdr:row>36</xdr:row>
                    <xdr:rowOff>590550</xdr:rowOff>
                  </from>
                  <to>
                    <xdr:col>9</xdr:col>
                    <xdr:colOff>638175</xdr:colOff>
                    <xdr:row>36</xdr:row>
                    <xdr:rowOff>781050</xdr:rowOff>
                  </to>
                </anchor>
              </controlPr>
            </control>
          </mc:Choice>
        </mc:AlternateContent>
        <mc:AlternateContent xmlns:mc="http://schemas.openxmlformats.org/markup-compatibility/2006">
          <mc:Choice Requires="x14">
            <control shapeId="1210" r:id="rId145" name="Check Box 186">
              <controlPr defaultSize="0" autoFill="0" autoLine="0" autoPict="0">
                <anchor moveWithCells="1">
                  <from>
                    <xdr:col>9</xdr:col>
                    <xdr:colOff>838200</xdr:colOff>
                    <xdr:row>36</xdr:row>
                    <xdr:rowOff>57150</xdr:rowOff>
                  </from>
                  <to>
                    <xdr:col>9</xdr:col>
                    <xdr:colOff>1790700</xdr:colOff>
                    <xdr:row>36</xdr:row>
                    <xdr:rowOff>257175</xdr:rowOff>
                  </to>
                </anchor>
              </controlPr>
            </control>
          </mc:Choice>
        </mc:AlternateContent>
        <mc:AlternateContent xmlns:mc="http://schemas.openxmlformats.org/markup-compatibility/2006">
          <mc:Choice Requires="x14">
            <control shapeId="1211" r:id="rId146" name="Check Box 187">
              <controlPr defaultSize="0" autoFill="0" autoLine="0" autoPict="0">
                <anchor moveWithCells="1">
                  <from>
                    <xdr:col>9</xdr:col>
                    <xdr:colOff>838200</xdr:colOff>
                    <xdr:row>36</xdr:row>
                    <xdr:rowOff>323850</xdr:rowOff>
                  </from>
                  <to>
                    <xdr:col>9</xdr:col>
                    <xdr:colOff>1895475</xdr:colOff>
                    <xdr:row>36</xdr:row>
                    <xdr:rowOff>533400</xdr:rowOff>
                  </to>
                </anchor>
              </controlPr>
            </control>
          </mc:Choice>
        </mc:AlternateContent>
        <mc:AlternateContent xmlns:mc="http://schemas.openxmlformats.org/markup-compatibility/2006">
          <mc:Choice Requires="x14">
            <control shapeId="1212" r:id="rId147" name="Check Box 188">
              <controlPr defaultSize="0" autoFill="0" autoLine="0" autoPict="0">
                <anchor moveWithCells="1">
                  <from>
                    <xdr:col>9</xdr:col>
                    <xdr:colOff>838200</xdr:colOff>
                    <xdr:row>36</xdr:row>
                    <xdr:rowOff>581025</xdr:rowOff>
                  </from>
                  <to>
                    <xdr:col>9</xdr:col>
                    <xdr:colOff>1638300</xdr:colOff>
                    <xdr:row>36</xdr:row>
                    <xdr:rowOff>790575</xdr:rowOff>
                  </to>
                </anchor>
              </controlPr>
            </control>
          </mc:Choice>
        </mc:AlternateContent>
        <mc:AlternateContent xmlns:mc="http://schemas.openxmlformats.org/markup-compatibility/2006">
          <mc:Choice Requires="x14">
            <control shapeId="1213" r:id="rId148" name="Check Box 189">
              <controlPr defaultSize="0" autoFill="0" autoLine="0" autoPict="0">
                <anchor moveWithCells="1">
                  <from>
                    <xdr:col>9</xdr:col>
                    <xdr:colOff>57150</xdr:colOff>
                    <xdr:row>37</xdr:row>
                    <xdr:rowOff>66675</xdr:rowOff>
                  </from>
                  <to>
                    <xdr:col>9</xdr:col>
                    <xdr:colOff>742950</xdr:colOff>
                    <xdr:row>37</xdr:row>
                    <xdr:rowOff>257175</xdr:rowOff>
                  </to>
                </anchor>
              </controlPr>
            </control>
          </mc:Choice>
        </mc:AlternateContent>
        <mc:AlternateContent xmlns:mc="http://schemas.openxmlformats.org/markup-compatibility/2006">
          <mc:Choice Requires="x14">
            <control shapeId="1214" r:id="rId149" name="Check Box 190">
              <controlPr defaultSize="0" autoFill="0" autoLine="0" autoPict="0">
                <anchor moveWithCells="1">
                  <from>
                    <xdr:col>9</xdr:col>
                    <xdr:colOff>57150</xdr:colOff>
                    <xdr:row>37</xdr:row>
                    <xdr:rowOff>342900</xdr:rowOff>
                  </from>
                  <to>
                    <xdr:col>9</xdr:col>
                    <xdr:colOff>685800</xdr:colOff>
                    <xdr:row>37</xdr:row>
                    <xdr:rowOff>561975</xdr:rowOff>
                  </to>
                </anchor>
              </controlPr>
            </control>
          </mc:Choice>
        </mc:AlternateContent>
        <mc:AlternateContent xmlns:mc="http://schemas.openxmlformats.org/markup-compatibility/2006">
          <mc:Choice Requires="x14">
            <control shapeId="1215" r:id="rId150" name="Check Box 191">
              <controlPr defaultSize="0" autoFill="0" autoLine="0" autoPict="0">
                <anchor moveWithCells="1">
                  <from>
                    <xdr:col>9</xdr:col>
                    <xdr:colOff>57150</xdr:colOff>
                    <xdr:row>37</xdr:row>
                    <xdr:rowOff>590550</xdr:rowOff>
                  </from>
                  <to>
                    <xdr:col>9</xdr:col>
                    <xdr:colOff>638175</xdr:colOff>
                    <xdr:row>37</xdr:row>
                    <xdr:rowOff>781050</xdr:rowOff>
                  </to>
                </anchor>
              </controlPr>
            </control>
          </mc:Choice>
        </mc:AlternateContent>
        <mc:AlternateContent xmlns:mc="http://schemas.openxmlformats.org/markup-compatibility/2006">
          <mc:Choice Requires="x14">
            <control shapeId="1216" r:id="rId151" name="Check Box 192">
              <controlPr defaultSize="0" autoFill="0" autoLine="0" autoPict="0">
                <anchor moveWithCells="1">
                  <from>
                    <xdr:col>9</xdr:col>
                    <xdr:colOff>838200</xdr:colOff>
                    <xdr:row>37</xdr:row>
                    <xdr:rowOff>57150</xdr:rowOff>
                  </from>
                  <to>
                    <xdr:col>9</xdr:col>
                    <xdr:colOff>1790700</xdr:colOff>
                    <xdr:row>37</xdr:row>
                    <xdr:rowOff>257175</xdr:rowOff>
                  </to>
                </anchor>
              </controlPr>
            </control>
          </mc:Choice>
        </mc:AlternateContent>
        <mc:AlternateContent xmlns:mc="http://schemas.openxmlformats.org/markup-compatibility/2006">
          <mc:Choice Requires="x14">
            <control shapeId="1217" r:id="rId152" name="Check Box 193">
              <controlPr defaultSize="0" autoFill="0" autoLine="0" autoPict="0">
                <anchor moveWithCells="1">
                  <from>
                    <xdr:col>9</xdr:col>
                    <xdr:colOff>838200</xdr:colOff>
                    <xdr:row>37</xdr:row>
                    <xdr:rowOff>323850</xdr:rowOff>
                  </from>
                  <to>
                    <xdr:col>9</xdr:col>
                    <xdr:colOff>1895475</xdr:colOff>
                    <xdr:row>37</xdr:row>
                    <xdr:rowOff>533400</xdr:rowOff>
                  </to>
                </anchor>
              </controlPr>
            </control>
          </mc:Choice>
        </mc:AlternateContent>
        <mc:AlternateContent xmlns:mc="http://schemas.openxmlformats.org/markup-compatibility/2006">
          <mc:Choice Requires="x14">
            <control shapeId="1218" r:id="rId153" name="Check Box 194">
              <controlPr defaultSize="0" autoFill="0" autoLine="0" autoPict="0">
                <anchor moveWithCells="1">
                  <from>
                    <xdr:col>9</xdr:col>
                    <xdr:colOff>838200</xdr:colOff>
                    <xdr:row>37</xdr:row>
                    <xdr:rowOff>581025</xdr:rowOff>
                  </from>
                  <to>
                    <xdr:col>9</xdr:col>
                    <xdr:colOff>1638300</xdr:colOff>
                    <xdr:row>37</xdr:row>
                    <xdr:rowOff>790575</xdr:rowOff>
                  </to>
                </anchor>
              </controlPr>
            </control>
          </mc:Choice>
        </mc:AlternateContent>
        <mc:AlternateContent xmlns:mc="http://schemas.openxmlformats.org/markup-compatibility/2006">
          <mc:Choice Requires="x14">
            <control shapeId="1219" r:id="rId154" name="Check Box 195">
              <controlPr defaultSize="0" autoFill="0" autoLine="0" autoPict="0">
                <anchor moveWithCells="1">
                  <from>
                    <xdr:col>9</xdr:col>
                    <xdr:colOff>57150</xdr:colOff>
                    <xdr:row>38</xdr:row>
                    <xdr:rowOff>66675</xdr:rowOff>
                  </from>
                  <to>
                    <xdr:col>9</xdr:col>
                    <xdr:colOff>742950</xdr:colOff>
                    <xdr:row>38</xdr:row>
                    <xdr:rowOff>257175</xdr:rowOff>
                  </to>
                </anchor>
              </controlPr>
            </control>
          </mc:Choice>
        </mc:AlternateContent>
        <mc:AlternateContent xmlns:mc="http://schemas.openxmlformats.org/markup-compatibility/2006">
          <mc:Choice Requires="x14">
            <control shapeId="1220" r:id="rId155" name="Check Box 196">
              <controlPr defaultSize="0" autoFill="0" autoLine="0" autoPict="0">
                <anchor moveWithCells="1">
                  <from>
                    <xdr:col>9</xdr:col>
                    <xdr:colOff>57150</xdr:colOff>
                    <xdr:row>38</xdr:row>
                    <xdr:rowOff>342900</xdr:rowOff>
                  </from>
                  <to>
                    <xdr:col>9</xdr:col>
                    <xdr:colOff>685800</xdr:colOff>
                    <xdr:row>38</xdr:row>
                    <xdr:rowOff>561975</xdr:rowOff>
                  </to>
                </anchor>
              </controlPr>
            </control>
          </mc:Choice>
        </mc:AlternateContent>
        <mc:AlternateContent xmlns:mc="http://schemas.openxmlformats.org/markup-compatibility/2006">
          <mc:Choice Requires="x14">
            <control shapeId="1221" r:id="rId156" name="Check Box 197">
              <controlPr defaultSize="0" autoFill="0" autoLine="0" autoPict="0">
                <anchor moveWithCells="1">
                  <from>
                    <xdr:col>9</xdr:col>
                    <xdr:colOff>57150</xdr:colOff>
                    <xdr:row>38</xdr:row>
                    <xdr:rowOff>590550</xdr:rowOff>
                  </from>
                  <to>
                    <xdr:col>9</xdr:col>
                    <xdr:colOff>638175</xdr:colOff>
                    <xdr:row>38</xdr:row>
                    <xdr:rowOff>781050</xdr:rowOff>
                  </to>
                </anchor>
              </controlPr>
            </control>
          </mc:Choice>
        </mc:AlternateContent>
        <mc:AlternateContent xmlns:mc="http://schemas.openxmlformats.org/markup-compatibility/2006">
          <mc:Choice Requires="x14">
            <control shapeId="1222" r:id="rId157" name="Check Box 198">
              <controlPr defaultSize="0" autoFill="0" autoLine="0" autoPict="0">
                <anchor moveWithCells="1">
                  <from>
                    <xdr:col>9</xdr:col>
                    <xdr:colOff>838200</xdr:colOff>
                    <xdr:row>38</xdr:row>
                    <xdr:rowOff>57150</xdr:rowOff>
                  </from>
                  <to>
                    <xdr:col>9</xdr:col>
                    <xdr:colOff>1790700</xdr:colOff>
                    <xdr:row>38</xdr:row>
                    <xdr:rowOff>257175</xdr:rowOff>
                  </to>
                </anchor>
              </controlPr>
            </control>
          </mc:Choice>
        </mc:AlternateContent>
        <mc:AlternateContent xmlns:mc="http://schemas.openxmlformats.org/markup-compatibility/2006">
          <mc:Choice Requires="x14">
            <control shapeId="1223" r:id="rId158" name="Check Box 199">
              <controlPr defaultSize="0" autoFill="0" autoLine="0" autoPict="0">
                <anchor moveWithCells="1">
                  <from>
                    <xdr:col>9</xdr:col>
                    <xdr:colOff>838200</xdr:colOff>
                    <xdr:row>38</xdr:row>
                    <xdr:rowOff>323850</xdr:rowOff>
                  </from>
                  <to>
                    <xdr:col>9</xdr:col>
                    <xdr:colOff>1895475</xdr:colOff>
                    <xdr:row>38</xdr:row>
                    <xdr:rowOff>533400</xdr:rowOff>
                  </to>
                </anchor>
              </controlPr>
            </control>
          </mc:Choice>
        </mc:AlternateContent>
        <mc:AlternateContent xmlns:mc="http://schemas.openxmlformats.org/markup-compatibility/2006">
          <mc:Choice Requires="x14">
            <control shapeId="1224" r:id="rId159" name="Check Box 200">
              <controlPr defaultSize="0" autoFill="0" autoLine="0" autoPict="0">
                <anchor moveWithCells="1">
                  <from>
                    <xdr:col>9</xdr:col>
                    <xdr:colOff>838200</xdr:colOff>
                    <xdr:row>38</xdr:row>
                    <xdr:rowOff>581025</xdr:rowOff>
                  </from>
                  <to>
                    <xdr:col>9</xdr:col>
                    <xdr:colOff>1638300</xdr:colOff>
                    <xdr:row>38</xdr:row>
                    <xdr:rowOff>790575</xdr:rowOff>
                  </to>
                </anchor>
              </controlPr>
            </control>
          </mc:Choice>
        </mc:AlternateContent>
        <mc:AlternateContent xmlns:mc="http://schemas.openxmlformats.org/markup-compatibility/2006">
          <mc:Choice Requires="x14">
            <control shapeId="1225" r:id="rId160" name="Check Box 201">
              <controlPr defaultSize="0" autoFill="0" autoLine="0" autoPict="0">
                <anchor moveWithCells="1">
                  <from>
                    <xdr:col>9</xdr:col>
                    <xdr:colOff>57150</xdr:colOff>
                    <xdr:row>39</xdr:row>
                    <xdr:rowOff>66675</xdr:rowOff>
                  </from>
                  <to>
                    <xdr:col>9</xdr:col>
                    <xdr:colOff>742950</xdr:colOff>
                    <xdr:row>39</xdr:row>
                    <xdr:rowOff>257175</xdr:rowOff>
                  </to>
                </anchor>
              </controlPr>
            </control>
          </mc:Choice>
        </mc:AlternateContent>
        <mc:AlternateContent xmlns:mc="http://schemas.openxmlformats.org/markup-compatibility/2006">
          <mc:Choice Requires="x14">
            <control shapeId="1226" r:id="rId161" name="Check Box 202">
              <controlPr defaultSize="0" autoFill="0" autoLine="0" autoPict="0">
                <anchor moveWithCells="1">
                  <from>
                    <xdr:col>9</xdr:col>
                    <xdr:colOff>57150</xdr:colOff>
                    <xdr:row>39</xdr:row>
                    <xdr:rowOff>342900</xdr:rowOff>
                  </from>
                  <to>
                    <xdr:col>9</xdr:col>
                    <xdr:colOff>685800</xdr:colOff>
                    <xdr:row>39</xdr:row>
                    <xdr:rowOff>561975</xdr:rowOff>
                  </to>
                </anchor>
              </controlPr>
            </control>
          </mc:Choice>
        </mc:AlternateContent>
        <mc:AlternateContent xmlns:mc="http://schemas.openxmlformats.org/markup-compatibility/2006">
          <mc:Choice Requires="x14">
            <control shapeId="1227" r:id="rId162" name="Check Box 203">
              <controlPr defaultSize="0" autoFill="0" autoLine="0" autoPict="0">
                <anchor moveWithCells="1">
                  <from>
                    <xdr:col>9</xdr:col>
                    <xdr:colOff>57150</xdr:colOff>
                    <xdr:row>39</xdr:row>
                    <xdr:rowOff>590550</xdr:rowOff>
                  </from>
                  <to>
                    <xdr:col>9</xdr:col>
                    <xdr:colOff>638175</xdr:colOff>
                    <xdr:row>39</xdr:row>
                    <xdr:rowOff>781050</xdr:rowOff>
                  </to>
                </anchor>
              </controlPr>
            </control>
          </mc:Choice>
        </mc:AlternateContent>
        <mc:AlternateContent xmlns:mc="http://schemas.openxmlformats.org/markup-compatibility/2006">
          <mc:Choice Requires="x14">
            <control shapeId="1228" r:id="rId163" name="Check Box 204">
              <controlPr defaultSize="0" autoFill="0" autoLine="0" autoPict="0">
                <anchor moveWithCells="1">
                  <from>
                    <xdr:col>9</xdr:col>
                    <xdr:colOff>838200</xdr:colOff>
                    <xdr:row>39</xdr:row>
                    <xdr:rowOff>57150</xdr:rowOff>
                  </from>
                  <to>
                    <xdr:col>9</xdr:col>
                    <xdr:colOff>1790700</xdr:colOff>
                    <xdr:row>39</xdr:row>
                    <xdr:rowOff>257175</xdr:rowOff>
                  </to>
                </anchor>
              </controlPr>
            </control>
          </mc:Choice>
        </mc:AlternateContent>
        <mc:AlternateContent xmlns:mc="http://schemas.openxmlformats.org/markup-compatibility/2006">
          <mc:Choice Requires="x14">
            <control shapeId="1229" r:id="rId164" name="Check Box 205">
              <controlPr defaultSize="0" autoFill="0" autoLine="0" autoPict="0">
                <anchor moveWithCells="1">
                  <from>
                    <xdr:col>9</xdr:col>
                    <xdr:colOff>838200</xdr:colOff>
                    <xdr:row>39</xdr:row>
                    <xdr:rowOff>323850</xdr:rowOff>
                  </from>
                  <to>
                    <xdr:col>9</xdr:col>
                    <xdr:colOff>1895475</xdr:colOff>
                    <xdr:row>39</xdr:row>
                    <xdr:rowOff>533400</xdr:rowOff>
                  </to>
                </anchor>
              </controlPr>
            </control>
          </mc:Choice>
        </mc:AlternateContent>
        <mc:AlternateContent xmlns:mc="http://schemas.openxmlformats.org/markup-compatibility/2006">
          <mc:Choice Requires="x14">
            <control shapeId="1230" r:id="rId165" name="Check Box 206">
              <controlPr defaultSize="0" autoFill="0" autoLine="0" autoPict="0">
                <anchor moveWithCells="1">
                  <from>
                    <xdr:col>9</xdr:col>
                    <xdr:colOff>838200</xdr:colOff>
                    <xdr:row>39</xdr:row>
                    <xdr:rowOff>581025</xdr:rowOff>
                  </from>
                  <to>
                    <xdr:col>9</xdr:col>
                    <xdr:colOff>1638300</xdr:colOff>
                    <xdr:row>39</xdr:row>
                    <xdr:rowOff>790575</xdr:rowOff>
                  </to>
                </anchor>
              </controlPr>
            </control>
          </mc:Choice>
        </mc:AlternateContent>
        <mc:AlternateContent xmlns:mc="http://schemas.openxmlformats.org/markup-compatibility/2006">
          <mc:Choice Requires="x14">
            <control shapeId="1231" r:id="rId166" name="Check Box 207">
              <controlPr defaultSize="0" autoFill="0" autoLine="0" autoPict="0">
                <anchor moveWithCells="1">
                  <from>
                    <xdr:col>9</xdr:col>
                    <xdr:colOff>57150</xdr:colOff>
                    <xdr:row>40</xdr:row>
                    <xdr:rowOff>66675</xdr:rowOff>
                  </from>
                  <to>
                    <xdr:col>9</xdr:col>
                    <xdr:colOff>742950</xdr:colOff>
                    <xdr:row>40</xdr:row>
                    <xdr:rowOff>257175</xdr:rowOff>
                  </to>
                </anchor>
              </controlPr>
            </control>
          </mc:Choice>
        </mc:AlternateContent>
        <mc:AlternateContent xmlns:mc="http://schemas.openxmlformats.org/markup-compatibility/2006">
          <mc:Choice Requires="x14">
            <control shapeId="1232" r:id="rId167" name="Check Box 208">
              <controlPr defaultSize="0" autoFill="0" autoLine="0" autoPict="0">
                <anchor moveWithCells="1">
                  <from>
                    <xdr:col>9</xdr:col>
                    <xdr:colOff>57150</xdr:colOff>
                    <xdr:row>40</xdr:row>
                    <xdr:rowOff>342900</xdr:rowOff>
                  </from>
                  <to>
                    <xdr:col>9</xdr:col>
                    <xdr:colOff>685800</xdr:colOff>
                    <xdr:row>40</xdr:row>
                    <xdr:rowOff>561975</xdr:rowOff>
                  </to>
                </anchor>
              </controlPr>
            </control>
          </mc:Choice>
        </mc:AlternateContent>
        <mc:AlternateContent xmlns:mc="http://schemas.openxmlformats.org/markup-compatibility/2006">
          <mc:Choice Requires="x14">
            <control shapeId="1233" r:id="rId168" name="Check Box 209">
              <controlPr defaultSize="0" autoFill="0" autoLine="0" autoPict="0">
                <anchor moveWithCells="1">
                  <from>
                    <xdr:col>9</xdr:col>
                    <xdr:colOff>57150</xdr:colOff>
                    <xdr:row>40</xdr:row>
                    <xdr:rowOff>590550</xdr:rowOff>
                  </from>
                  <to>
                    <xdr:col>9</xdr:col>
                    <xdr:colOff>638175</xdr:colOff>
                    <xdr:row>40</xdr:row>
                    <xdr:rowOff>781050</xdr:rowOff>
                  </to>
                </anchor>
              </controlPr>
            </control>
          </mc:Choice>
        </mc:AlternateContent>
        <mc:AlternateContent xmlns:mc="http://schemas.openxmlformats.org/markup-compatibility/2006">
          <mc:Choice Requires="x14">
            <control shapeId="1234" r:id="rId169" name="Check Box 210">
              <controlPr defaultSize="0" autoFill="0" autoLine="0" autoPict="0">
                <anchor moveWithCells="1">
                  <from>
                    <xdr:col>9</xdr:col>
                    <xdr:colOff>838200</xdr:colOff>
                    <xdr:row>40</xdr:row>
                    <xdr:rowOff>57150</xdr:rowOff>
                  </from>
                  <to>
                    <xdr:col>9</xdr:col>
                    <xdr:colOff>1790700</xdr:colOff>
                    <xdr:row>40</xdr:row>
                    <xdr:rowOff>257175</xdr:rowOff>
                  </to>
                </anchor>
              </controlPr>
            </control>
          </mc:Choice>
        </mc:AlternateContent>
        <mc:AlternateContent xmlns:mc="http://schemas.openxmlformats.org/markup-compatibility/2006">
          <mc:Choice Requires="x14">
            <control shapeId="1235" r:id="rId170" name="Check Box 211">
              <controlPr defaultSize="0" autoFill="0" autoLine="0" autoPict="0">
                <anchor moveWithCells="1">
                  <from>
                    <xdr:col>9</xdr:col>
                    <xdr:colOff>838200</xdr:colOff>
                    <xdr:row>40</xdr:row>
                    <xdr:rowOff>323850</xdr:rowOff>
                  </from>
                  <to>
                    <xdr:col>9</xdr:col>
                    <xdr:colOff>1895475</xdr:colOff>
                    <xdr:row>40</xdr:row>
                    <xdr:rowOff>533400</xdr:rowOff>
                  </to>
                </anchor>
              </controlPr>
            </control>
          </mc:Choice>
        </mc:AlternateContent>
        <mc:AlternateContent xmlns:mc="http://schemas.openxmlformats.org/markup-compatibility/2006">
          <mc:Choice Requires="x14">
            <control shapeId="1236" r:id="rId171" name="Check Box 212">
              <controlPr defaultSize="0" autoFill="0" autoLine="0" autoPict="0">
                <anchor moveWithCells="1">
                  <from>
                    <xdr:col>9</xdr:col>
                    <xdr:colOff>838200</xdr:colOff>
                    <xdr:row>40</xdr:row>
                    <xdr:rowOff>581025</xdr:rowOff>
                  </from>
                  <to>
                    <xdr:col>9</xdr:col>
                    <xdr:colOff>1638300</xdr:colOff>
                    <xdr:row>40</xdr:row>
                    <xdr:rowOff>790575</xdr:rowOff>
                  </to>
                </anchor>
              </controlPr>
            </control>
          </mc:Choice>
        </mc:AlternateContent>
        <mc:AlternateContent xmlns:mc="http://schemas.openxmlformats.org/markup-compatibility/2006">
          <mc:Choice Requires="x14">
            <control shapeId="1237" r:id="rId172" name="Check Box 213">
              <controlPr defaultSize="0" autoFill="0" autoLine="0" autoPict="0">
                <anchor moveWithCells="1">
                  <from>
                    <xdr:col>9</xdr:col>
                    <xdr:colOff>57150</xdr:colOff>
                    <xdr:row>41</xdr:row>
                    <xdr:rowOff>66675</xdr:rowOff>
                  </from>
                  <to>
                    <xdr:col>9</xdr:col>
                    <xdr:colOff>742950</xdr:colOff>
                    <xdr:row>41</xdr:row>
                    <xdr:rowOff>257175</xdr:rowOff>
                  </to>
                </anchor>
              </controlPr>
            </control>
          </mc:Choice>
        </mc:AlternateContent>
        <mc:AlternateContent xmlns:mc="http://schemas.openxmlformats.org/markup-compatibility/2006">
          <mc:Choice Requires="x14">
            <control shapeId="1238" r:id="rId173" name="Check Box 214">
              <controlPr defaultSize="0" autoFill="0" autoLine="0" autoPict="0">
                <anchor moveWithCells="1">
                  <from>
                    <xdr:col>9</xdr:col>
                    <xdr:colOff>57150</xdr:colOff>
                    <xdr:row>41</xdr:row>
                    <xdr:rowOff>342900</xdr:rowOff>
                  </from>
                  <to>
                    <xdr:col>9</xdr:col>
                    <xdr:colOff>685800</xdr:colOff>
                    <xdr:row>41</xdr:row>
                    <xdr:rowOff>561975</xdr:rowOff>
                  </to>
                </anchor>
              </controlPr>
            </control>
          </mc:Choice>
        </mc:AlternateContent>
        <mc:AlternateContent xmlns:mc="http://schemas.openxmlformats.org/markup-compatibility/2006">
          <mc:Choice Requires="x14">
            <control shapeId="1239" r:id="rId174" name="Check Box 215">
              <controlPr defaultSize="0" autoFill="0" autoLine="0" autoPict="0">
                <anchor moveWithCells="1">
                  <from>
                    <xdr:col>9</xdr:col>
                    <xdr:colOff>57150</xdr:colOff>
                    <xdr:row>41</xdr:row>
                    <xdr:rowOff>590550</xdr:rowOff>
                  </from>
                  <to>
                    <xdr:col>9</xdr:col>
                    <xdr:colOff>638175</xdr:colOff>
                    <xdr:row>41</xdr:row>
                    <xdr:rowOff>781050</xdr:rowOff>
                  </to>
                </anchor>
              </controlPr>
            </control>
          </mc:Choice>
        </mc:AlternateContent>
        <mc:AlternateContent xmlns:mc="http://schemas.openxmlformats.org/markup-compatibility/2006">
          <mc:Choice Requires="x14">
            <control shapeId="1240" r:id="rId175" name="Check Box 216">
              <controlPr defaultSize="0" autoFill="0" autoLine="0" autoPict="0">
                <anchor moveWithCells="1">
                  <from>
                    <xdr:col>9</xdr:col>
                    <xdr:colOff>838200</xdr:colOff>
                    <xdr:row>41</xdr:row>
                    <xdr:rowOff>57150</xdr:rowOff>
                  </from>
                  <to>
                    <xdr:col>9</xdr:col>
                    <xdr:colOff>1790700</xdr:colOff>
                    <xdr:row>41</xdr:row>
                    <xdr:rowOff>257175</xdr:rowOff>
                  </to>
                </anchor>
              </controlPr>
            </control>
          </mc:Choice>
        </mc:AlternateContent>
        <mc:AlternateContent xmlns:mc="http://schemas.openxmlformats.org/markup-compatibility/2006">
          <mc:Choice Requires="x14">
            <control shapeId="1241" r:id="rId176" name="Check Box 217">
              <controlPr defaultSize="0" autoFill="0" autoLine="0" autoPict="0">
                <anchor moveWithCells="1">
                  <from>
                    <xdr:col>9</xdr:col>
                    <xdr:colOff>838200</xdr:colOff>
                    <xdr:row>41</xdr:row>
                    <xdr:rowOff>323850</xdr:rowOff>
                  </from>
                  <to>
                    <xdr:col>9</xdr:col>
                    <xdr:colOff>1895475</xdr:colOff>
                    <xdr:row>41</xdr:row>
                    <xdr:rowOff>533400</xdr:rowOff>
                  </to>
                </anchor>
              </controlPr>
            </control>
          </mc:Choice>
        </mc:AlternateContent>
        <mc:AlternateContent xmlns:mc="http://schemas.openxmlformats.org/markup-compatibility/2006">
          <mc:Choice Requires="x14">
            <control shapeId="1242" r:id="rId177" name="Check Box 218">
              <controlPr defaultSize="0" autoFill="0" autoLine="0" autoPict="0">
                <anchor moveWithCells="1">
                  <from>
                    <xdr:col>9</xdr:col>
                    <xdr:colOff>838200</xdr:colOff>
                    <xdr:row>41</xdr:row>
                    <xdr:rowOff>581025</xdr:rowOff>
                  </from>
                  <to>
                    <xdr:col>9</xdr:col>
                    <xdr:colOff>1638300</xdr:colOff>
                    <xdr:row>41</xdr:row>
                    <xdr:rowOff>790575</xdr:rowOff>
                  </to>
                </anchor>
              </controlPr>
            </control>
          </mc:Choice>
        </mc:AlternateContent>
        <mc:AlternateContent xmlns:mc="http://schemas.openxmlformats.org/markup-compatibility/2006">
          <mc:Choice Requires="x14">
            <control shapeId="1243" r:id="rId178" name="Check Box 219">
              <controlPr defaultSize="0" autoFill="0" autoLine="0" autoPict="0">
                <anchor moveWithCells="1">
                  <from>
                    <xdr:col>9</xdr:col>
                    <xdr:colOff>57150</xdr:colOff>
                    <xdr:row>42</xdr:row>
                    <xdr:rowOff>66675</xdr:rowOff>
                  </from>
                  <to>
                    <xdr:col>9</xdr:col>
                    <xdr:colOff>742950</xdr:colOff>
                    <xdr:row>42</xdr:row>
                    <xdr:rowOff>257175</xdr:rowOff>
                  </to>
                </anchor>
              </controlPr>
            </control>
          </mc:Choice>
        </mc:AlternateContent>
        <mc:AlternateContent xmlns:mc="http://schemas.openxmlformats.org/markup-compatibility/2006">
          <mc:Choice Requires="x14">
            <control shapeId="1244" r:id="rId179" name="Check Box 220">
              <controlPr defaultSize="0" autoFill="0" autoLine="0" autoPict="0">
                <anchor moveWithCells="1">
                  <from>
                    <xdr:col>9</xdr:col>
                    <xdr:colOff>57150</xdr:colOff>
                    <xdr:row>42</xdr:row>
                    <xdr:rowOff>342900</xdr:rowOff>
                  </from>
                  <to>
                    <xdr:col>9</xdr:col>
                    <xdr:colOff>685800</xdr:colOff>
                    <xdr:row>42</xdr:row>
                    <xdr:rowOff>561975</xdr:rowOff>
                  </to>
                </anchor>
              </controlPr>
            </control>
          </mc:Choice>
        </mc:AlternateContent>
        <mc:AlternateContent xmlns:mc="http://schemas.openxmlformats.org/markup-compatibility/2006">
          <mc:Choice Requires="x14">
            <control shapeId="1245" r:id="rId180" name="Check Box 221">
              <controlPr defaultSize="0" autoFill="0" autoLine="0" autoPict="0">
                <anchor moveWithCells="1">
                  <from>
                    <xdr:col>9</xdr:col>
                    <xdr:colOff>57150</xdr:colOff>
                    <xdr:row>42</xdr:row>
                    <xdr:rowOff>590550</xdr:rowOff>
                  </from>
                  <to>
                    <xdr:col>9</xdr:col>
                    <xdr:colOff>638175</xdr:colOff>
                    <xdr:row>42</xdr:row>
                    <xdr:rowOff>781050</xdr:rowOff>
                  </to>
                </anchor>
              </controlPr>
            </control>
          </mc:Choice>
        </mc:AlternateContent>
        <mc:AlternateContent xmlns:mc="http://schemas.openxmlformats.org/markup-compatibility/2006">
          <mc:Choice Requires="x14">
            <control shapeId="1246" r:id="rId181" name="Check Box 222">
              <controlPr defaultSize="0" autoFill="0" autoLine="0" autoPict="0">
                <anchor moveWithCells="1">
                  <from>
                    <xdr:col>9</xdr:col>
                    <xdr:colOff>838200</xdr:colOff>
                    <xdr:row>42</xdr:row>
                    <xdr:rowOff>57150</xdr:rowOff>
                  </from>
                  <to>
                    <xdr:col>9</xdr:col>
                    <xdr:colOff>1790700</xdr:colOff>
                    <xdr:row>42</xdr:row>
                    <xdr:rowOff>257175</xdr:rowOff>
                  </to>
                </anchor>
              </controlPr>
            </control>
          </mc:Choice>
        </mc:AlternateContent>
        <mc:AlternateContent xmlns:mc="http://schemas.openxmlformats.org/markup-compatibility/2006">
          <mc:Choice Requires="x14">
            <control shapeId="1247" r:id="rId182" name="Check Box 223">
              <controlPr defaultSize="0" autoFill="0" autoLine="0" autoPict="0">
                <anchor moveWithCells="1">
                  <from>
                    <xdr:col>9</xdr:col>
                    <xdr:colOff>838200</xdr:colOff>
                    <xdr:row>42</xdr:row>
                    <xdr:rowOff>323850</xdr:rowOff>
                  </from>
                  <to>
                    <xdr:col>9</xdr:col>
                    <xdr:colOff>1895475</xdr:colOff>
                    <xdr:row>42</xdr:row>
                    <xdr:rowOff>533400</xdr:rowOff>
                  </to>
                </anchor>
              </controlPr>
            </control>
          </mc:Choice>
        </mc:AlternateContent>
        <mc:AlternateContent xmlns:mc="http://schemas.openxmlformats.org/markup-compatibility/2006">
          <mc:Choice Requires="x14">
            <control shapeId="1248" r:id="rId183" name="Check Box 224">
              <controlPr defaultSize="0" autoFill="0" autoLine="0" autoPict="0">
                <anchor moveWithCells="1">
                  <from>
                    <xdr:col>9</xdr:col>
                    <xdr:colOff>838200</xdr:colOff>
                    <xdr:row>42</xdr:row>
                    <xdr:rowOff>581025</xdr:rowOff>
                  </from>
                  <to>
                    <xdr:col>9</xdr:col>
                    <xdr:colOff>1638300</xdr:colOff>
                    <xdr:row>42</xdr:row>
                    <xdr:rowOff>790575</xdr:rowOff>
                  </to>
                </anchor>
              </controlPr>
            </control>
          </mc:Choice>
        </mc:AlternateContent>
        <mc:AlternateContent xmlns:mc="http://schemas.openxmlformats.org/markup-compatibility/2006">
          <mc:Choice Requires="x14">
            <control shapeId="1249" r:id="rId184" name="Check Box 225">
              <controlPr defaultSize="0" autoFill="0" autoLine="0" autoPict="0">
                <anchor moveWithCells="1">
                  <from>
                    <xdr:col>9</xdr:col>
                    <xdr:colOff>57150</xdr:colOff>
                    <xdr:row>43</xdr:row>
                    <xdr:rowOff>66675</xdr:rowOff>
                  </from>
                  <to>
                    <xdr:col>9</xdr:col>
                    <xdr:colOff>742950</xdr:colOff>
                    <xdr:row>43</xdr:row>
                    <xdr:rowOff>257175</xdr:rowOff>
                  </to>
                </anchor>
              </controlPr>
            </control>
          </mc:Choice>
        </mc:AlternateContent>
        <mc:AlternateContent xmlns:mc="http://schemas.openxmlformats.org/markup-compatibility/2006">
          <mc:Choice Requires="x14">
            <control shapeId="1250" r:id="rId185" name="Check Box 226">
              <controlPr defaultSize="0" autoFill="0" autoLine="0" autoPict="0">
                <anchor moveWithCells="1">
                  <from>
                    <xdr:col>9</xdr:col>
                    <xdr:colOff>57150</xdr:colOff>
                    <xdr:row>43</xdr:row>
                    <xdr:rowOff>342900</xdr:rowOff>
                  </from>
                  <to>
                    <xdr:col>9</xdr:col>
                    <xdr:colOff>685800</xdr:colOff>
                    <xdr:row>43</xdr:row>
                    <xdr:rowOff>561975</xdr:rowOff>
                  </to>
                </anchor>
              </controlPr>
            </control>
          </mc:Choice>
        </mc:AlternateContent>
        <mc:AlternateContent xmlns:mc="http://schemas.openxmlformats.org/markup-compatibility/2006">
          <mc:Choice Requires="x14">
            <control shapeId="1251" r:id="rId186" name="Check Box 227">
              <controlPr defaultSize="0" autoFill="0" autoLine="0" autoPict="0">
                <anchor moveWithCells="1">
                  <from>
                    <xdr:col>9</xdr:col>
                    <xdr:colOff>57150</xdr:colOff>
                    <xdr:row>43</xdr:row>
                    <xdr:rowOff>590550</xdr:rowOff>
                  </from>
                  <to>
                    <xdr:col>9</xdr:col>
                    <xdr:colOff>638175</xdr:colOff>
                    <xdr:row>43</xdr:row>
                    <xdr:rowOff>781050</xdr:rowOff>
                  </to>
                </anchor>
              </controlPr>
            </control>
          </mc:Choice>
        </mc:AlternateContent>
        <mc:AlternateContent xmlns:mc="http://schemas.openxmlformats.org/markup-compatibility/2006">
          <mc:Choice Requires="x14">
            <control shapeId="1252" r:id="rId187" name="Check Box 228">
              <controlPr defaultSize="0" autoFill="0" autoLine="0" autoPict="0">
                <anchor moveWithCells="1">
                  <from>
                    <xdr:col>9</xdr:col>
                    <xdr:colOff>838200</xdr:colOff>
                    <xdr:row>43</xdr:row>
                    <xdr:rowOff>57150</xdr:rowOff>
                  </from>
                  <to>
                    <xdr:col>9</xdr:col>
                    <xdr:colOff>1790700</xdr:colOff>
                    <xdr:row>43</xdr:row>
                    <xdr:rowOff>257175</xdr:rowOff>
                  </to>
                </anchor>
              </controlPr>
            </control>
          </mc:Choice>
        </mc:AlternateContent>
        <mc:AlternateContent xmlns:mc="http://schemas.openxmlformats.org/markup-compatibility/2006">
          <mc:Choice Requires="x14">
            <control shapeId="1253" r:id="rId188" name="Check Box 229">
              <controlPr defaultSize="0" autoFill="0" autoLine="0" autoPict="0">
                <anchor moveWithCells="1">
                  <from>
                    <xdr:col>9</xdr:col>
                    <xdr:colOff>838200</xdr:colOff>
                    <xdr:row>43</xdr:row>
                    <xdr:rowOff>323850</xdr:rowOff>
                  </from>
                  <to>
                    <xdr:col>9</xdr:col>
                    <xdr:colOff>1895475</xdr:colOff>
                    <xdr:row>43</xdr:row>
                    <xdr:rowOff>533400</xdr:rowOff>
                  </to>
                </anchor>
              </controlPr>
            </control>
          </mc:Choice>
        </mc:AlternateContent>
        <mc:AlternateContent xmlns:mc="http://schemas.openxmlformats.org/markup-compatibility/2006">
          <mc:Choice Requires="x14">
            <control shapeId="1254" r:id="rId189" name="Check Box 230">
              <controlPr defaultSize="0" autoFill="0" autoLine="0" autoPict="0">
                <anchor moveWithCells="1">
                  <from>
                    <xdr:col>9</xdr:col>
                    <xdr:colOff>838200</xdr:colOff>
                    <xdr:row>43</xdr:row>
                    <xdr:rowOff>581025</xdr:rowOff>
                  </from>
                  <to>
                    <xdr:col>9</xdr:col>
                    <xdr:colOff>1638300</xdr:colOff>
                    <xdr:row>43</xdr:row>
                    <xdr:rowOff>790575</xdr:rowOff>
                  </to>
                </anchor>
              </controlPr>
            </control>
          </mc:Choice>
        </mc:AlternateContent>
        <mc:AlternateContent xmlns:mc="http://schemas.openxmlformats.org/markup-compatibility/2006">
          <mc:Choice Requires="x14">
            <control shapeId="1255" r:id="rId190" name="Check Box 231">
              <controlPr defaultSize="0" autoFill="0" autoLine="0" autoPict="0">
                <anchor moveWithCells="1">
                  <from>
                    <xdr:col>9</xdr:col>
                    <xdr:colOff>57150</xdr:colOff>
                    <xdr:row>44</xdr:row>
                    <xdr:rowOff>66675</xdr:rowOff>
                  </from>
                  <to>
                    <xdr:col>9</xdr:col>
                    <xdr:colOff>742950</xdr:colOff>
                    <xdr:row>44</xdr:row>
                    <xdr:rowOff>257175</xdr:rowOff>
                  </to>
                </anchor>
              </controlPr>
            </control>
          </mc:Choice>
        </mc:AlternateContent>
        <mc:AlternateContent xmlns:mc="http://schemas.openxmlformats.org/markup-compatibility/2006">
          <mc:Choice Requires="x14">
            <control shapeId="1256" r:id="rId191" name="Check Box 232">
              <controlPr defaultSize="0" autoFill="0" autoLine="0" autoPict="0">
                <anchor moveWithCells="1">
                  <from>
                    <xdr:col>9</xdr:col>
                    <xdr:colOff>57150</xdr:colOff>
                    <xdr:row>44</xdr:row>
                    <xdr:rowOff>342900</xdr:rowOff>
                  </from>
                  <to>
                    <xdr:col>9</xdr:col>
                    <xdr:colOff>685800</xdr:colOff>
                    <xdr:row>44</xdr:row>
                    <xdr:rowOff>561975</xdr:rowOff>
                  </to>
                </anchor>
              </controlPr>
            </control>
          </mc:Choice>
        </mc:AlternateContent>
        <mc:AlternateContent xmlns:mc="http://schemas.openxmlformats.org/markup-compatibility/2006">
          <mc:Choice Requires="x14">
            <control shapeId="1257" r:id="rId192" name="Check Box 233">
              <controlPr defaultSize="0" autoFill="0" autoLine="0" autoPict="0">
                <anchor moveWithCells="1">
                  <from>
                    <xdr:col>9</xdr:col>
                    <xdr:colOff>57150</xdr:colOff>
                    <xdr:row>44</xdr:row>
                    <xdr:rowOff>590550</xdr:rowOff>
                  </from>
                  <to>
                    <xdr:col>9</xdr:col>
                    <xdr:colOff>638175</xdr:colOff>
                    <xdr:row>44</xdr:row>
                    <xdr:rowOff>781050</xdr:rowOff>
                  </to>
                </anchor>
              </controlPr>
            </control>
          </mc:Choice>
        </mc:AlternateContent>
        <mc:AlternateContent xmlns:mc="http://schemas.openxmlformats.org/markup-compatibility/2006">
          <mc:Choice Requires="x14">
            <control shapeId="1258" r:id="rId193" name="Check Box 234">
              <controlPr defaultSize="0" autoFill="0" autoLine="0" autoPict="0">
                <anchor moveWithCells="1">
                  <from>
                    <xdr:col>9</xdr:col>
                    <xdr:colOff>838200</xdr:colOff>
                    <xdr:row>44</xdr:row>
                    <xdr:rowOff>57150</xdr:rowOff>
                  </from>
                  <to>
                    <xdr:col>9</xdr:col>
                    <xdr:colOff>1790700</xdr:colOff>
                    <xdr:row>44</xdr:row>
                    <xdr:rowOff>257175</xdr:rowOff>
                  </to>
                </anchor>
              </controlPr>
            </control>
          </mc:Choice>
        </mc:AlternateContent>
        <mc:AlternateContent xmlns:mc="http://schemas.openxmlformats.org/markup-compatibility/2006">
          <mc:Choice Requires="x14">
            <control shapeId="1259" r:id="rId194" name="Check Box 235">
              <controlPr defaultSize="0" autoFill="0" autoLine="0" autoPict="0">
                <anchor moveWithCells="1">
                  <from>
                    <xdr:col>9</xdr:col>
                    <xdr:colOff>838200</xdr:colOff>
                    <xdr:row>44</xdr:row>
                    <xdr:rowOff>323850</xdr:rowOff>
                  </from>
                  <to>
                    <xdr:col>9</xdr:col>
                    <xdr:colOff>1895475</xdr:colOff>
                    <xdr:row>44</xdr:row>
                    <xdr:rowOff>533400</xdr:rowOff>
                  </to>
                </anchor>
              </controlPr>
            </control>
          </mc:Choice>
        </mc:AlternateContent>
        <mc:AlternateContent xmlns:mc="http://schemas.openxmlformats.org/markup-compatibility/2006">
          <mc:Choice Requires="x14">
            <control shapeId="1260" r:id="rId195" name="Check Box 236">
              <controlPr defaultSize="0" autoFill="0" autoLine="0" autoPict="0">
                <anchor moveWithCells="1">
                  <from>
                    <xdr:col>9</xdr:col>
                    <xdr:colOff>838200</xdr:colOff>
                    <xdr:row>44</xdr:row>
                    <xdr:rowOff>581025</xdr:rowOff>
                  </from>
                  <to>
                    <xdr:col>9</xdr:col>
                    <xdr:colOff>1638300</xdr:colOff>
                    <xdr:row>44</xdr:row>
                    <xdr:rowOff>790575</xdr:rowOff>
                  </to>
                </anchor>
              </controlPr>
            </control>
          </mc:Choice>
        </mc:AlternateContent>
        <mc:AlternateContent xmlns:mc="http://schemas.openxmlformats.org/markup-compatibility/2006">
          <mc:Choice Requires="x14">
            <control shapeId="1261" r:id="rId196" name="Check Box 237">
              <controlPr defaultSize="0" autoFill="0" autoLine="0" autoPict="0">
                <anchor moveWithCells="1">
                  <from>
                    <xdr:col>9</xdr:col>
                    <xdr:colOff>57150</xdr:colOff>
                    <xdr:row>45</xdr:row>
                    <xdr:rowOff>66675</xdr:rowOff>
                  </from>
                  <to>
                    <xdr:col>9</xdr:col>
                    <xdr:colOff>742950</xdr:colOff>
                    <xdr:row>45</xdr:row>
                    <xdr:rowOff>257175</xdr:rowOff>
                  </to>
                </anchor>
              </controlPr>
            </control>
          </mc:Choice>
        </mc:AlternateContent>
        <mc:AlternateContent xmlns:mc="http://schemas.openxmlformats.org/markup-compatibility/2006">
          <mc:Choice Requires="x14">
            <control shapeId="1262" r:id="rId197" name="Check Box 238">
              <controlPr defaultSize="0" autoFill="0" autoLine="0" autoPict="0">
                <anchor moveWithCells="1">
                  <from>
                    <xdr:col>9</xdr:col>
                    <xdr:colOff>57150</xdr:colOff>
                    <xdr:row>45</xdr:row>
                    <xdr:rowOff>342900</xdr:rowOff>
                  </from>
                  <to>
                    <xdr:col>9</xdr:col>
                    <xdr:colOff>685800</xdr:colOff>
                    <xdr:row>45</xdr:row>
                    <xdr:rowOff>561975</xdr:rowOff>
                  </to>
                </anchor>
              </controlPr>
            </control>
          </mc:Choice>
        </mc:AlternateContent>
        <mc:AlternateContent xmlns:mc="http://schemas.openxmlformats.org/markup-compatibility/2006">
          <mc:Choice Requires="x14">
            <control shapeId="1263" r:id="rId198" name="Check Box 239">
              <controlPr defaultSize="0" autoFill="0" autoLine="0" autoPict="0">
                <anchor moveWithCells="1">
                  <from>
                    <xdr:col>9</xdr:col>
                    <xdr:colOff>57150</xdr:colOff>
                    <xdr:row>45</xdr:row>
                    <xdr:rowOff>590550</xdr:rowOff>
                  </from>
                  <to>
                    <xdr:col>9</xdr:col>
                    <xdr:colOff>638175</xdr:colOff>
                    <xdr:row>45</xdr:row>
                    <xdr:rowOff>781050</xdr:rowOff>
                  </to>
                </anchor>
              </controlPr>
            </control>
          </mc:Choice>
        </mc:AlternateContent>
        <mc:AlternateContent xmlns:mc="http://schemas.openxmlformats.org/markup-compatibility/2006">
          <mc:Choice Requires="x14">
            <control shapeId="1264" r:id="rId199" name="Check Box 240">
              <controlPr defaultSize="0" autoFill="0" autoLine="0" autoPict="0">
                <anchor moveWithCells="1">
                  <from>
                    <xdr:col>9</xdr:col>
                    <xdr:colOff>838200</xdr:colOff>
                    <xdr:row>45</xdr:row>
                    <xdr:rowOff>57150</xdr:rowOff>
                  </from>
                  <to>
                    <xdr:col>9</xdr:col>
                    <xdr:colOff>1790700</xdr:colOff>
                    <xdr:row>45</xdr:row>
                    <xdr:rowOff>257175</xdr:rowOff>
                  </to>
                </anchor>
              </controlPr>
            </control>
          </mc:Choice>
        </mc:AlternateContent>
        <mc:AlternateContent xmlns:mc="http://schemas.openxmlformats.org/markup-compatibility/2006">
          <mc:Choice Requires="x14">
            <control shapeId="1265" r:id="rId200" name="Check Box 241">
              <controlPr defaultSize="0" autoFill="0" autoLine="0" autoPict="0">
                <anchor moveWithCells="1">
                  <from>
                    <xdr:col>9</xdr:col>
                    <xdr:colOff>838200</xdr:colOff>
                    <xdr:row>45</xdr:row>
                    <xdr:rowOff>323850</xdr:rowOff>
                  </from>
                  <to>
                    <xdr:col>9</xdr:col>
                    <xdr:colOff>1895475</xdr:colOff>
                    <xdr:row>45</xdr:row>
                    <xdr:rowOff>533400</xdr:rowOff>
                  </to>
                </anchor>
              </controlPr>
            </control>
          </mc:Choice>
        </mc:AlternateContent>
        <mc:AlternateContent xmlns:mc="http://schemas.openxmlformats.org/markup-compatibility/2006">
          <mc:Choice Requires="x14">
            <control shapeId="1266" r:id="rId201" name="Check Box 242">
              <controlPr defaultSize="0" autoFill="0" autoLine="0" autoPict="0">
                <anchor moveWithCells="1">
                  <from>
                    <xdr:col>9</xdr:col>
                    <xdr:colOff>838200</xdr:colOff>
                    <xdr:row>45</xdr:row>
                    <xdr:rowOff>581025</xdr:rowOff>
                  </from>
                  <to>
                    <xdr:col>9</xdr:col>
                    <xdr:colOff>1638300</xdr:colOff>
                    <xdr:row>45</xdr:row>
                    <xdr:rowOff>790575</xdr:rowOff>
                  </to>
                </anchor>
              </controlPr>
            </control>
          </mc:Choice>
        </mc:AlternateContent>
        <mc:AlternateContent xmlns:mc="http://schemas.openxmlformats.org/markup-compatibility/2006">
          <mc:Choice Requires="x14">
            <control shapeId="1267" r:id="rId202" name="Check Box 243">
              <controlPr defaultSize="0" autoFill="0" autoLine="0" autoPict="0">
                <anchor moveWithCells="1">
                  <from>
                    <xdr:col>9</xdr:col>
                    <xdr:colOff>57150</xdr:colOff>
                    <xdr:row>46</xdr:row>
                    <xdr:rowOff>66675</xdr:rowOff>
                  </from>
                  <to>
                    <xdr:col>9</xdr:col>
                    <xdr:colOff>742950</xdr:colOff>
                    <xdr:row>46</xdr:row>
                    <xdr:rowOff>257175</xdr:rowOff>
                  </to>
                </anchor>
              </controlPr>
            </control>
          </mc:Choice>
        </mc:AlternateContent>
        <mc:AlternateContent xmlns:mc="http://schemas.openxmlformats.org/markup-compatibility/2006">
          <mc:Choice Requires="x14">
            <control shapeId="1268" r:id="rId203" name="Check Box 244">
              <controlPr defaultSize="0" autoFill="0" autoLine="0" autoPict="0">
                <anchor moveWithCells="1">
                  <from>
                    <xdr:col>9</xdr:col>
                    <xdr:colOff>57150</xdr:colOff>
                    <xdr:row>46</xdr:row>
                    <xdr:rowOff>342900</xdr:rowOff>
                  </from>
                  <to>
                    <xdr:col>9</xdr:col>
                    <xdr:colOff>685800</xdr:colOff>
                    <xdr:row>46</xdr:row>
                    <xdr:rowOff>561975</xdr:rowOff>
                  </to>
                </anchor>
              </controlPr>
            </control>
          </mc:Choice>
        </mc:AlternateContent>
        <mc:AlternateContent xmlns:mc="http://schemas.openxmlformats.org/markup-compatibility/2006">
          <mc:Choice Requires="x14">
            <control shapeId="1269" r:id="rId204" name="Check Box 245">
              <controlPr defaultSize="0" autoFill="0" autoLine="0" autoPict="0">
                <anchor moveWithCells="1">
                  <from>
                    <xdr:col>9</xdr:col>
                    <xdr:colOff>57150</xdr:colOff>
                    <xdr:row>46</xdr:row>
                    <xdr:rowOff>590550</xdr:rowOff>
                  </from>
                  <to>
                    <xdr:col>9</xdr:col>
                    <xdr:colOff>638175</xdr:colOff>
                    <xdr:row>46</xdr:row>
                    <xdr:rowOff>781050</xdr:rowOff>
                  </to>
                </anchor>
              </controlPr>
            </control>
          </mc:Choice>
        </mc:AlternateContent>
        <mc:AlternateContent xmlns:mc="http://schemas.openxmlformats.org/markup-compatibility/2006">
          <mc:Choice Requires="x14">
            <control shapeId="1270" r:id="rId205" name="Check Box 246">
              <controlPr defaultSize="0" autoFill="0" autoLine="0" autoPict="0">
                <anchor moveWithCells="1">
                  <from>
                    <xdr:col>9</xdr:col>
                    <xdr:colOff>838200</xdr:colOff>
                    <xdr:row>46</xdr:row>
                    <xdr:rowOff>57150</xdr:rowOff>
                  </from>
                  <to>
                    <xdr:col>9</xdr:col>
                    <xdr:colOff>1790700</xdr:colOff>
                    <xdr:row>46</xdr:row>
                    <xdr:rowOff>257175</xdr:rowOff>
                  </to>
                </anchor>
              </controlPr>
            </control>
          </mc:Choice>
        </mc:AlternateContent>
        <mc:AlternateContent xmlns:mc="http://schemas.openxmlformats.org/markup-compatibility/2006">
          <mc:Choice Requires="x14">
            <control shapeId="1271" r:id="rId206" name="Check Box 247">
              <controlPr defaultSize="0" autoFill="0" autoLine="0" autoPict="0">
                <anchor moveWithCells="1">
                  <from>
                    <xdr:col>9</xdr:col>
                    <xdr:colOff>838200</xdr:colOff>
                    <xdr:row>46</xdr:row>
                    <xdr:rowOff>323850</xdr:rowOff>
                  </from>
                  <to>
                    <xdr:col>9</xdr:col>
                    <xdr:colOff>1895475</xdr:colOff>
                    <xdr:row>46</xdr:row>
                    <xdr:rowOff>533400</xdr:rowOff>
                  </to>
                </anchor>
              </controlPr>
            </control>
          </mc:Choice>
        </mc:AlternateContent>
        <mc:AlternateContent xmlns:mc="http://schemas.openxmlformats.org/markup-compatibility/2006">
          <mc:Choice Requires="x14">
            <control shapeId="1272" r:id="rId207" name="Check Box 248">
              <controlPr defaultSize="0" autoFill="0" autoLine="0" autoPict="0">
                <anchor moveWithCells="1">
                  <from>
                    <xdr:col>9</xdr:col>
                    <xdr:colOff>838200</xdr:colOff>
                    <xdr:row>46</xdr:row>
                    <xdr:rowOff>581025</xdr:rowOff>
                  </from>
                  <to>
                    <xdr:col>9</xdr:col>
                    <xdr:colOff>1638300</xdr:colOff>
                    <xdr:row>46</xdr:row>
                    <xdr:rowOff>790575</xdr:rowOff>
                  </to>
                </anchor>
              </controlPr>
            </control>
          </mc:Choice>
        </mc:AlternateContent>
        <mc:AlternateContent xmlns:mc="http://schemas.openxmlformats.org/markup-compatibility/2006">
          <mc:Choice Requires="x14">
            <control shapeId="1273" r:id="rId208" name="Check Box 249">
              <controlPr defaultSize="0" autoFill="0" autoLine="0" autoPict="0">
                <anchor moveWithCells="1">
                  <from>
                    <xdr:col>9</xdr:col>
                    <xdr:colOff>57150</xdr:colOff>
                    <xdr:row>47</xdr:row>
                    <xdr:rowOff>66675</xdr:rowOff>
                  </from>
                  <to>
                    <xdr:col>9</xdr:col>
                    <xdr:colOff>742950</xdr:colOff>
                    <xdr:row>47</xdr:row>
                    <xdr:rowOff>257175</xdr:rowOff>
                  </to>
                </anchor>
              </controlPr>
            </control>
          </mc:Choice>
        </mc:AlternateContent>
        <mc:AlternateContent xmlns:mc="http://schemas.openxmlformats.org/markup-compatibility/2006">
          <mc:Choice Requires="x14">
            <control shapeId="1274" r:id="rId209" name="Check Box 250">
              <controlPr defaultSize="0" autoFill="0" autoLine="0" autoPict="0">
                <anchor moveWithCells="1">
                  <from>
                    <xdr:col>9</xdr:col>
                    <xdr:colOff>57150</xdr:colOff>
                    <xdr:row>47</xdr:row>
                    <xdr:rowOff>342900</xdr:rowOff>
                  </from>
                  <to>
                    <xdr:col>9</xdr:col>
                    <xdr:colOff>685800</xdr:colOff>
                    <xdr:row>47</xdr:row>
                    <xdr:rowOff>561975</xdr:rowOff>
                  </to>
                </anchor>
              </controlPr>
            </control>
          </mc:Choice>
        </mc:AlternateContent>
        <mc:AlternateContent xmlns:mc="http://schemas.openxmlformats.org/markup-compatibility/2006">
          <mc:Choice Requires="x14">
            <control shapeId="1275" r:id="rId210" name="Check Box 251">
              <controlPr defaultSize="0" autoFill="0" autoLine="0" autoPict="0">
                <anchor moveWithCells="1">
                  <from>
                    <xdr:col>9</xdr:col>
                    <xdr:colOff>57150</xdr:colOff>
                    <xdr:row>47</xdr:row>
                    <xdr:rowOff>590550</xdr:rowOff>
                  </from>
                  <to>
                    <xdr:col>9</xdr:col>
                    <xdr:colOff>638175</xdr:colOff>
                    <xdr:row>47</xdr:row>
                    <xdr:rowOff>781050</xdr:rowOff>
                  </to>
                </anchor>
              </controlPr>
            </control>
          </mc:Choice>
        </mc:AlternateContent>
        <mc:AlternateContent xmlns:mc="http://schemas.openxmlformats.org/markup-compatibility/2006">
          <mc:Choice Requires="x14">
            <control shapeId="1276" r:id="rId211" name="Check Box 252">
              <controlPr defaultSize="0" autoFill="0" autoLine="0" autoPict="0">
                <anchor moveWithCells="1">
                  <from>
                    <xdr:col>9</xdr:col>
                    <xdr:colOff>838200</xdr:colOff>
                    <xdr:row>47</xdr:row>
                    <xdr:rowOff>57150</xdr:rowOff>
                  </from>
                  <to>
                    <xdr:col>9</xdr:col>
                    <xdr:colOff>1790700</xdr:colOff>
                    <xdr:row>47</xdr:row>
                    <xdr:rowOff>257175</xdr:rowOff>
                  </to>
                </anchor>
              </controlPr>
            </control>
          </mc:Choice>
        </mc:AlternateContent>
        <mc:AlternateContent xmlns:mc="http://schemas.openxmlformats.org/markup-compatibility/2006">
          <mc:Choice Requires="x14">
            <control shapeId="1277" r:id="rId212" name="Check Box 253">
              <controlPr defaultSize="0" autoFill="0" autoLine="0" autoPict="0">
                <anchor moveWithCells="1">
                  <from>
                    <xdr:col>9</xdr:col>
                    <xdr:colOff>838200</xdr:colOff>
                    <xdr:row>47</xdr:row>
                    <xdr:rowOff>323850</xdr:rowOff>
                  </from>
                  <to>
                    <xdr:col>9</xdr:col>
                    <xdr:colOff>1895475</xdr:colOff>
                    <xdr:row>47</xdr:row>
                    <xdr:rowOff>533400</xdr:rowOff>
                  </to>
                </anchor>
              </controlPr>
            </control>
          </mc:Choice>
        </mc:AlternateContent>
        <mc:AlternateContent xmlns:mc="http://schemas.openxmlformats.org/markup-compatibility/2006">
          <mc:Choice Requires="x14">
            <control shapeId="1278" r:id="rId213" name="Check Box 254">
              <controlPr defaultSize="0" autoFill="0" autoLine="0" autoPict="0">
                <anchor moveWithCells="1">
                  <from>
                    <xdr:col>9</xdr:col>
                    <xdr:colOff>838200</xdr:colOff>
                    <xdr:row>47</xdr:row>
                    <xdr:rowOff>581025</xdr:rowOff>
                  </from>
                  <to>
                    <xdr:col>9</xdr:col>
                    <xdr:colOff>1638300</xdr:colOff>
                    <xdr:row>47</xdr:row>
                    <xdr:rowOff>790575</xdr:rowOff>
                  </to>
                </anchor>
              </controlPr>
            </control>
          </mc:Choice>
        </mc:AlternateContent>
        <mc:AlternateContent xmlns:mc="http://schemas.openxmlformats.org/markup-compatibility/2006">
          <mc:Choice Requires="x14">
            <control shapeId="1279" r:id="rId214" name="Check Box 255">
              <controlPr defaultSize="0" autoFill="0" autoLine="0" autoPict="0">
                <anchor moveWithCells="1">
                  <from>
                    <xdr:col>9</xdr:col>
                    <xdr:colOff>57150</xdr:colOff>
                    <xdr:row>48</xdr:row>
                    <xdr:rowOff>66675</xdr:rowOff>
                  </from>
                  <to>
                    <xdr:col>9</xdr:col>
                    <xdr:colOff>742950</xdr:colOff>
                    <xdr:row>48</xdr:row>
                    <xdr:rowOff>257175</xdr:rowOff>
                  </to>
                </anchor>
              </controlPr>
            </control>
          </mc:Choice>
        </mc:AlternateContent>
        <mc:AlternateContent xmlns:mc="http://schemas.openxmlformats.org/markup-compatibility/2006">
          <mc:Choice Requires="x14">
            <control shapeId="1280" r:id="rId215" name="Check Box 256">
              <controlPr defaultSize="0" autoFill="0" autoLine="0" autoPict="0">
                <anchor moveWithCells="1">
                  <from>
                    <xdr:col>9</xdr:col>
                    <xdr:colOff>57150</xdr:colOff>
                    <xdr:row>48</xdr:row>
                    <xdr:rowOff>342900</xdr:rowOff>
                  </from>
                  <to>
                    <xdr:col>9</xdr:col>
                    <xdr:colOff>685800</xdr:colOff>
                    <xdr:row>48</xdr:row>
                    <xdr:rowOff>561975</xdr:rowOff>
                  </to>
                </anchor>
              </controlPr>
            </control>
          </mc:Choice>
        </mc:AlternateContent>
        <mc:AlternateContent xmlns:mc="http://schemas.openxmlformats.org/markup-compatibility/2006">
          <mc:Choice Requires="x14">
            <control shapeId="1281" r:id="rId216" name="Check Box 257">
              <controlPr defaultSize="0" autoFill="0" autoLine="0" autoPict="0">
                <anchor moveWithCells="1">
                  <from>
                    <xdr:col>9</xdr:col>
                    <xdr:colOff>57150</xdr:colOff>
                    <xdr:row>48</xdr:row>
                    <xdr:rowOff>590550</xdr:rowOff>
                  </from>
                  <to>
                    <xdr:col>9</xdr:col>
                    <xdr:colOff>638175</xdr:colOff>
                    <xdr:row>48</xdr:row>
                    <xdr:rowOff>781050</xdr:rowOff>
                  </to>
                </anchor>
              </controlPr>
            </control>
          </mc:Choice>
        </mc:AlternateContent>
        <mc:AlternateContent xmlns:mc="http://schemas.openxmlformats.org/markup-compatibility/2006">
          <mc:Choice Requires="x14">
            <control shapeId="1282" r:id="rId217" name="Check Box 258">
              <controlPr defaultSize="0" autoFill="0" autoLine="0" autoPict="0">
                <anchor moveWithCells="1">
                  <from>
                    <xdr:col>9</xdr:col>
                    <xdr:colOff>838200</xdr:colOff>
                    <xdr:row>48</xdr:row>
                    <xdr:rowOff>57150</xdr:rowOff>
                  </from>
                  <to>
                    <xdr:col>9</xdr:col>
                    <xdr:colOff>1790700</xdr:colOff>
                    <xdr:row>48</xdr:row>
                    <xdr:rowOff>257175</xdr:rowOff>
                  </to>
                </anchor>
              </controlPr>
            </control>
          </mc:Choice>
        </mc:AlternateContent>
        <mc:AlternateContent xmlns:mc="http://schemas.openxmlformats.org/markup-compatibility/2006">
          <mc:Choice Requires="x14">
            <control shapeId="1283" r:id="rId218" name="Check Box 259">
              <controlPr defaultSize="0" autoFill="0" autoLine="0" autoPict="0">
                <anchor moveWithCells="1">
                  <from>
                    <xdr:col>9</xdr:col>
                    <xdr:colOff>838200</xdr:colOff>
                    <xdr:row>48</xdr:row>
                    <xdr:rowOff>323850</xdr:rowOff>
                  </from>
                  <to>
                    <xdr:col>9</xdr:col>
                    <xdr:colOff>1895475</xdr:colOff>
                    <xdr:row>48</xdr:row>
                    <xdr:rowOff>533400</xdr:rowOff>
                  </to>
                </anchor>
              </controlPr>
            </control>
          </mc:Choice>
        </mc:AlternateContent>
        <mc:AlternateContent xmlns:mc="http://schemas.openxmlformats.org/markup-compatibility/2006">
          <mc:Choice Requires="x14">
            <control shapeId="1284" r:id="rId219" name="Check Box 260">
              <controlPr defaultSize="0" autoFill="0" autoLine="0" autoPict="0">
                <anchor moveWithCells="1">
                  <from>
                    <xdr:col>9</xdr:col>
                    <xdr:colOff>838200</xdr:colOff>
                    <xdr:row>48</xdr:row>
                    <xdr:rowOff>581025</xdr:rowOff>
                  </from>
                  <to>
                    <xdr:col>9</xdr:col>
                    <xdr:colOff>1638300</xdr:colOff>
                    <xdr:row>48</xdr:row>
                    <xdr:rowOff>790575</xdr:rowOff>
                  </to>
                </anchor>
              </controlPr>
            </control>
          </mc:Choice>
        </mc:AlternateContent>
        <mc:AlternateContent xmlns:mc="http://schemas.openxmlformats.org/markup-compatibility/2006">
          <mc:Choice Requires="x14">
            <control shapeId="1285" r:id="rId220" name="Check Box 261">
              <controlPr defaultSize="0" autoFill="0" autoLine="0" autoPict="0">
                <anchor moveWithCells="1">
                  <from>
                    <xdr:col>9</xdr:col>
                    <xdr:colOff>57150</xdr:colOff>
                    <xdr:row>49</xdr:row>
                    <xdr:rowOff>66675</xdr:rowOff>
                  </from>
                  <to>
                    <xdr:col>9</xdr:col>
                    <xdr:colOff>742950</xdr:colOff>
                    <xdr:row>49</xdr:row>
                    <xdr:rowOff>257175</xdr:rowOff>
                  </to>
                </anchor>
              </controlPr>
            </control>
          </mc:Choice>
        </mc:AlternateContent>
        <mc:AlternateContent xmlns:mc="http://schemas.openxmlformats.org/markup-compatibility/2006">
          <mc:Choice Requires="x14">
            <control shapeId="1286" r:id="rId221" name="Check Box 262">
              <controlPr defaultSize="0" autoFill="0" autoLine="0" autoPict="0">
                <anchor moveWithCells="1">
                  <from>
                    <xdr:col>9</xdr:col>
                    <xdr:colOff>57150</xdr:colOff>
                    <xdr:row>49</xdr:row>
                    <xdr:rowOff>342900</xdr:rowOff>
                  </from>
                  <to>
                    <xdr:col>9</xdr:col>
                    <xdr:colOff>685800</xdr:colOff>
                    <xdr:row>49</xdr:row>
                    <xdr:rowOff>561975</xdr:rowOff>
                  </to>
                </anchor>
              </controlPr>
            </control>
          </mc:Choice>
        </mc:AlternateContent>
        <mc:AlternateContent xmlns:mc="http://schemas.openxmlformats.org/markup-compatibility/2006">
          <mc:Choice Requires="x14">
            <control shapeId="1287" r:id="rId222" name="Check Box 263">
              <controlPr defaultSize="0" autoFill="0" autoLine="0" autoPict="0">
                <anchor moveWithCells="1">
                  <from>
                    <xdr:col>9</xdr:col>
                    <xdr:colOff>57150</xdr:colOff>
                    <xdr:row>49</xdr:row>
                    <xdr:rowOff>590550</xdr:rowOff>
                  </from>
                  <to>
                    <xdr:col>9</xdr:col>
                    <xdr:colOff>638175</xdr:colOff>
                    <xdr:row>49</xdr:row>
                    <xdr:rowOff>781050</xdr:rowOff>
                  </to>
                </anchor>
              </controlPr>
            </control>
          </mc:Choice>
        </mc:AlternateContent>
        <mc:AlternateContent xmlns:mc="http://schemas.openxmlformats.org/markup-compatibility/2006">
          <mc:Choice Requires="x14">
            <control shapeId="1288" r:id="rId223" name="Check Box 264">
              <controlPr defaultSize="0" autoFill="0" autoLine="0" autoPict="0">
                <anchor moveWithCells="1">
                  <from>
                    <xdr:col>9</xdr:col>
                    <xdr:colOff>838200</xdr:colOff>
                    <xdr:row>49</xdr:row>
                    <xdr:rowOff>57150</xdr:rowOff>
                  </from>
                  <to>
                    <xdr:col>9</xdr:col>
                    <xdr:colOff>1790700</xdr:colOff>
                    <xdr:row>49</xdr:row>
                    <xdr:rowOff>257175</xdr:rowOff>
                  </to>
                </anchor>
              </controlPr>
            </control>
          </mc:Choice>
        </mc:AlternateContent>
        <mc:AlternateContent xmlns:mc="http://schemas.openxmlformats.org/markup-compatibility/2006">
          <mc:Choice Requires="x14">
            <control shapeId="1289" r:id="rId224" name="Check Box 265">
              <controlPr defaultSize="0" autoFill="0" autoLine="0" autoPict="0">
                <anchor moveWithCells="1">
                  <from>
                    <xdr:col>9</xdr:col>
                    <xdr:colOff>838200</xdr:colOff>
                    <xdr:row>49</xdr:row>
                    <xdr:rowOff>323850</xdr:rowOff>
                  </from>
                  <to>
                    <xdr:col>9</xdr:col>
                    <xdr:colOff>1895475</xdr:colOff>
                    <xdr:row>49</xdr:row>
                    <xdr:rowOff>533400</xdr:rowOff>
                  </to>
                </anchor>
              </controlPr>
            </control>
          </mc:Choice>
        </mc:AlternateContent>
        <mc:AlternateContent xmlns:mc="http://schemas.openxmlformats.org/markup-compatibility/2006">
          <mc:Choice Requires="x14">
            <control shapeId="1290" r:id="rId225" name="Check Box 266">
              <controlPr defaultSize="0" autoFill="0" autoLine="0" autoPict="0">
                <anchor moveWithCells="1">
                  <from>
                    <xdr:col>9</xdr:col>
                    <xdr:colOff>838200</xdr:colOff>
                    <xdr:row>49</xdr:row>
                    <xdr:rowOff>581025</xdr:rowOff>
                  </from>
                  <to>
                    <xdr:col>9</xdr:col>
                    <xdr:colOff>1638300</xdr:colOff>
                    <xdr:row>49</xdr:row>
                    <xdr:rowOff>790575</xdr:rowOff>
                  </to>
                </anchor>
              </controlPr>
            </control>
          </mc:Choice>
        </mc:AlternateContent>
        <mc:AlternateContent xmlns:mc="http://schemas.openxmlformats.org/markup-compatibility/2006">
          <mc:Choice Requires="x14">
            <control shapeId="1291" r:id="rId226" name="Check Box 267">
              <controlPr defaultSize="0" autoFill="0" autoLine="0" autoPict="0">
                <anchor moveWithCells="1">
                  <from>
                    <xdr:col>9</xdr:col>
                    <xdr:colOff>57150</xdr:colOff>
                    <xdr:row>50</xdr:row>
                    <xdr:rowOff>66675</xdr:rowOff>
                  </from>
                  <to>
                    <xdr:col>9</xdr:col>
                    <xdr:colOff>742950</xdr:colOff>
                    <xdr:row>50</xdr:row>
                    <xdr:rowOff>257175</xdr:rowOff>
                  </to>
                </anchor>
              </controlPr>
            </control>
          </mc:Choice>
        </mc:AlternateContent>
        <mc:AlternateContent xmlns:mc="http://schemas.openxmlformats.org/markup-compatibility/2006">
          <mc:Choice Requires="x14">
            <control shapeId="1292" r:id="rId227" name="Check Box 268">
              <controlPr defaultSize="0" autoFill="0" autoLine="0" autoPict="0">
                <anchor moveWithCells="1">
                  <from>
                    <xdr:col>9</xdr:col>
                    <xdr:colOff>57150</xdr:colOff>
                    <xdr:row>50</xdr:row>
                    <xdr:rowOff>342900</xdr:rowOff>
                  </from>
                  <to>
                    <xdr:col>9</xdr:col>
                    <xdr:colOff>685800</xdr:colOff>
                    <xdr:row>50</xdr:row>
                    <xdr:rowOff>561975</xdr:rowOff>
                  </to>
                </anchor>
              </controlPr>
            </control>
          </mc:Choice>
        </mc:AlternateContent>
        <mc:AlternateContent xmlns:mc="http://schemas.openxmlformats.org/markup-compatibility/2006">
          <mc:Choice Requires="x14">
            <control shapeId="1293" r:id="rId228" name="Check Box 269">
              <controlPr defaultSize="0" autoFill="0" autoLine="0" autoPict="0">
                <anchor moveWithCells="1">
                  <from>
                    <xdr:col>9</xdr:col>
                    <xdr:colOff>57150</xdr:colOff>
                    <xdr:row>50</xdr:row>
                    <xdr:rowOff>590550</xdr:rowOff>
                  </from>
                  <to>
                    <xdr:col>9</xdr:col>
                    <xdr:colOff>638175</xdr:colOff>
                    <xdr:row>50</xdr:row>
                    <xdr:rowOff>781050</xdr:rowOff>
                  </to>
                </anchor>
              </controlPr>
            </control>
          </mc:Choice>
        </mc:AlternateContent>
        <mc:AlternateContent xmlns:mc="http://schemas.openxmlformats.org/markup-compatibility/2006">
          <mc:Choice Requires="x14">
            <control shapeId="1294" r:id="rId229" name="Check Box 270">
              <controlPr defaultSize="0" autoFill="0" autoLine="0" autoPict="0">
                <anchor moveWithCells="1">
                  <from>
                    <xdr:col>9</xdr:col>
                    <xdr:colOff>838200</xdr:colOff>
                    <xdr:row>50</xdr:row>
                    <xdr:rowOff>57150</xdr:rowOff>
                  </from>
                  <to>
                    <xdr:col>9</xdr:col>
                    <xdr:colOff>1790700</xdr:colOff>
                    <xdr:row>50</xdr:row>
                    <xdr:rowOff>257175</xdr:rowOff>
                  </to>
                </anchor>
              </controlPr>
            </control>
          </mc:Choice>
        </mc:AlternateContent>
        <mc:AlternateContent xmlns:mc="http://schemas.openxmlformats.org/markup-compatibility/2006">
          <mc:Choice Requires="x14">
            <control shapeId="1295" r:id="rId230" name="Check Box 271">
              <controlPr defaultSize="0" autoFill="0" autoLine="0" autoPict="0">
                <anchor moveWithCells="1">
                  <from>
                    <xdr:col>9</xdr:col>
                    <xdr:colOff>838200</xdr:colOff>
                    <xdr:row>50</xdr:row>
                    <xdr:rowOff>323850</xdr:rowOff>
                  </from>
                  <to>
                    <xdr:col>9</xdr:col>
                    <xdr:colOff>1895475</xdr:colOff>
                    <xdr:row>50</xdr:row>
                    <xdr:rowOff>533400</xdr:rowOff>
                  </to>
                </anchor>
              </controlPr>
            </control>
          </mc:Choice>
        </mc:AlternateContent>
        <mc:AlternateContent xmlns:mc="http://schemas.openxmlformats.org/markup-compatibility/2006">
          <mc:Choice Requires="x14">
            <control shapeId="1296" r:id="rId231" name="Check Box 272">
              <controlPr defaultSize="0" autoFill="0" autoLine="0" autoPict="0">
                <anchor moveWithCells="1">
                  <from>
                    <xdr:col>9</xdr:col>
                    <xdr:colOff>838200</xdr:colOff>
                    <xdr:row>50</xdr:row>
                    <xdr:rowOff>581025</xdr:rowOff>
                  </from>
                  <to>
                    <xdr:col>9</xdr:col>
                    <xdr:colOff>1638300</xdr:colOff>
                    <xdr:row>50</xdr:row>
                    <xdr:rowOff>790575</xdr:rowOff>
                  </to>
                </anchor>
              </controlPr>
            </control>
          </mc:Choice>
        </mc:AlternateContent>
        <mc:AlternateContent xmlns:mc="http://schemas.openxmlformats.org/markup-compatibility/2006">
          <mc:Choice Requires="x14">
            <control shapeId="1297" r:id="rId232" name="Check Box 273">
              <controlPr defaultSize="0" autoFill="0" autoLine="0" autoPict="0">
                <anchor moveWithCells="1">
                  <from>
                    <xdr:col>9</xdr:col>
                    <xdr:colOff>57150</xdr:colOff>
                    <xdr:row>51</xdr:row>
                    <xdr:rowOff>66675</xdr:rowOff>
                  </from>
                  <to>
                    <xdr:col>9</xdr:col>
                    <xdr:colOff>742950</xdr:colOff>
                    <xdr:row>51</xdr:row>
                    <xdr:rowOff>257175</xdr:rowOff>
                  </to>
                </anchor>
              </controlPr>
            </control>
          </mc:Choice>
        </mc:AlternateContent>
        <mc:AlternateContent xmlns:mc="http://schemas.openxmlformats.org/markup-compatibility/2006">
          <mc:Choice Requires="x14">
            <control shapeId="1298" r:id="rId233" name="Check Box 274">
              <controlPr defaultSize="0" autoFill="0" autoLine="0" autoPict="0">
                <anchor moveWithCells="1">
                  <from>
                    <xdr:col>9</xdr:col>
                    <xdr:colOff>57150</xdr:colOff>
                    <xdr:row>51</xdr:row>
                    <xdr:rowOff>342900</xdr:rowOff>
                  </from>
                  <to>
                    <xdr:col>9</xdr:col>
                    <xdr:colOff>685800</xdr:colOff>
                    <xdr:row>51</xdr:row>
                    <xdr:rowOff>561975</xdr:rowOff>
                  </to>
                </anchor>
              </controlPr>
            </control>
          </mc:Choice>
        </mc:AlternateContent>
        <mc:AlternateContent xmlns:mc="http://schemas.openxmlformats.org/markup-compatibility/2006">
          <mc:Choice Requires="x14">
            <control shapeId="1299" r:id="rId234" name="Check Box 275">
              <controlPr defaultSize="0" autoFill="0" autoLine="0" autoPict="0">
                <anchor moveWithCells="1">
                  <from>
                    <xdr:col>9</xdr:col>
                    <xdr:colOff>57150</xdr:colOff>
                    <xdr:row>51</xdr:row>
                    <xdr:rowOff>590550</xdr:rowOff>
                  </from>
                  <to>
                    <xdr:col>9</xdr:col>
                    <xdr:colOff>638175</xdr:colOff>
                    <xdr:row>51</xdr:row>
                    <xdr:rowOff>781050</xdr:rowOff>
                  </to>
                </anchor>
              </controlPr>
            </control>
          </mc:Choice>
        </mc:AlternateContent>
        <mc:AlternateContent xmlns:mc="http://schemas.openxmlformats.org/markup-compatibility/2006">
          <mc:Choice Requires="x14">
            <control shapeId="1300" r:id="rId235" name="Check Box 276">
              <controlPr defaultSize="0" autoFill="0" autoLine="0" autoPict="0">
                <anchor moveWithCells="1">
                  <from>
                    <xdr:col>9</xdr:col>
                    <xdr:colOff>838200</xdr:colOff>
                    <xdr:row>51</xdr:row>
                    <xdr:rowOff>57150</xdr:rowOff>
                  </from>
                  <to>
                    <xdr:col>9</xdr:col>
                    <xdr:colOff>1790700</xdr:colOff>
                    <xdr:row>51</xdr:row>
                    <xdr:rowOff>257175</xdr:rowOff>
                  </to>
                </anchor>
              </controlPr>
            </control>
          </mc:Choice>
        </mc:AlternateContent>
        <mc:AlternateContent xmlns:mc="http://schemas.openxmlformats.org/markup-compatibility/2006">
          <mc:Choice Requires="x14">
            <control shapeId="1301" r:id="rId236" name="Check Box 277">
              <controlPr defaultSize="0" autoFill="0" autoLine="0" autoPict="0">
                <anchor moveWithCells="1">
                  <from>
                    <xdr:col>9</xdr:col>
                    <xdr:colOff>838200</xdr:colOff>
                    <xdr:row>51</xdr:row>
                    <xdr:rowOff>323850</xdr:rowOff>
                  </from>
                  <to>
                    <xdr:col>9</xdr:col>
                    <xdr:colOff>1895475</xdr:colOff>
                    <xdr:row>51</xdr:row>
                    <xdr:rowOff>533400</xdr:rowOff>
                  </to>
                </anchor>
              </controlPr>
            </control>
          </mc:Choice>
        </mc:AlternateContent>
        <mc:AlternateContent xmlns:mc="http://schemas.openxmlformats.org/markup-compatibility/2006">
          <mc:Choice Requires="x14">
            <control shapeId="1302" r:id="rId237" name="Check Box 278">
              <controlPr defaultSize="0" autoFill="0" autoLine="0" autoPict="0">
                <anchor moveWithCells="1">
                  <from>
                    <xdr:col>9</xdr:col>
                    <xdr:colOff>838200</xdr:colOff>
                    <xdr:row>51</xdr:row>
                    <xdr:rowOff>581025</xdr:rowOff>
                  </from>
                  <to>
                    <xdr:col>9</xdr:col>
                    <xdr:colOff>1638300</xdr:colOff>
                    <xdr:row>51</xdr:row>
                    <xdr:rowOff>790575</xdr:rowOff>
                  </to>
                </anchor>
              </controlPr>
            </control>
          </mc:Choice>
        </mc:AlternateContent>
        <mc:AlternateContent xmlns:mc="http://schemas.openxmlformats.org/markup-compatibility/2006">
          <mc:Choice Requires="x14">
            <control shapeId="1303" r:id="rId238" name="Check Box 279">
              <controlPr defaultSize="0" autoFill="0" autoLine="0" autoPict="0">
                <anchor moveWithCells="1">
                  <from>
                    <xdr:col>9</xdr:col>
                    <xdr:colOff>57150</xdr:colOff>
                    <xdr:row>52</xdr:row>
                    <xdr:rowOff>66675</xdr:rowOff>
                  </from>
                  <to>
                    <xdr:col>9</xdr:col>
                    <xdr:colOff>742950</xdr:colOff>
                    <xdr:row>52</xdr:row>
                    <xdr:rowOff>257175</xdr:rowOff>
                  </to>
                </anchor>
              </controlPr>
            </control>
          </mc:Choice>
        </mc:AlternateContent>
        <mc:AlternateContent xmlns:mc="http://schemas.openxmlformats.org/markup-compatibility/2006">
          <mc:Choice Requires="x14">
            <control shapeId="1304" r:id="rId239" name="Check Box 280">
              <controlPr defaultSize="0" autoFill="0" autoLine="0" autoPict="0">
                <anchor moveWithCells="1">
                  <from>
                    <xdr:col>9</xdr:col>
                    <xdr:colOff>57150</xdr:colOff>
                    <xdr:row>52</xdr:row>
                    <xdr:rowOff>342900</xdr:rowOff>
                  </from>
                  <to>
                    <xdr:col>9</xdr:col>
                    <xdr:colOff>685800</xdr:colOff>
                    <xdr:row>52</xdr:row>
                    <xdr:rowOff>561975</xdr:rowOff>
                  </to>
                </anchor>
              </controlPr>
            </control>
          </mc:Choice>
        </mc:AlternateContent>
        <mc:AlternateContent xmlns:mc="http://schemas.openxmlformats.org/markup-compatibility/2006">
          <mc:Choice Requires="x14">
            <control shapeId="1305" r:id="rId240" name="Check Box 281">
              <controlPr defaultSize="0" autoFill="0" autoLine="0" autoPict="0">
                <anchor moveWithCells="1">
                  <from>
                    <xdr:col>9</xdr:col>
                    <xdr:colOff>57150</xdr:colOff>
                    <xdr:row>52</xdr:row>
                    <xdr:rowOff>590550</xdr:rowOff>
                  </from>
                  <to>
                    <xdr:col>9</xdr:col>
                    <xdr:colOff>638175</xdr:colOff>
                    <xdr:row>52</xdr:row>
                    <xdr:rowOff>781050</xdr:rowOff>
                  </to>
                </anchor>
              </controlPr>
            </control>
          </mc:Choice>
        </mc:AlternateContent>
        <mc:AlternateContent xmlns:mc="http://schemas.openxmlformats.org/markup-compatibility/2006">
          <mc:Choice Requires="x14">
            <control shapeId="1306" r:id="rId241" name="Check Box 282">
              <controlPr defaultSize="0" autoFill="0" autoLine="0" autoPict="0">
                <anchor moveWithCells="1">
                  <from>
                    <xdr:col>9</xdr:col>
                    <xdr:colOff>838200</xdr:colOff>
                    <xdr:row>52</xdr:row>
                    <xdr:rowOff>57150</xdr:rowOff>
                  </from>
                  <to>
                    <xdr:col>9</xdr:col>
                    <xdr:colOff>1790700</xdr:colOff>
                    <xdr:row>52</xdr:row>
                    <xdr:rowOff>257175</xdr:rowOff>
                  </to>
                </anchor>
              </controlPr>
            </control>
          </mc:Choice>
        </mc:AlternateContent>
        <mc:AlternateContent xmlns:mc="http://schemas.openxmlformats.org/markup-compatibility/2006">
          <mc:Choice Requires="x14">
            <control shapeId="1307" r:id="rId242" name="Check Box 283">
              <controlPr defaultSize="0" autoFill="0" autoLine="0" autoPict="0">
                <anchor moveWithCells="1">
                  <from>
                    <xdr:col>9</xdr:col>
                    <xdr:colOff>838200</xdr:colOff>
                    <xdr:row>52</xdr:row>
                    <xdr:rowOff>323850</xdr:rowOff>
                  </from>
                  <to>
                    <xdr:col>9</xdr:col>
                    <xdr:colOff>1895475</xdr:colOff>
                    <xdr:row>52</xdr:row>
                    <xdr:rowOff>533400</xdr:rowOff>
                  </to>
                </anchor>
              </controlPr>
            </control>
          </mc:Choice>
        </mc:AlternateContent>
        <mc:AlternateContent xmlns:mc="http://schemas.openxmlformats.org/markup-compatibility/2006">
          <mc:Choice Requires="x14">
            <control shapeId="1308" r:id="rId243" name="Check Box 284">
              <controlPr defaultSize="0" autoFill="0" autoLine="0" autoPict="0">
                <anchor moveWithCells="1">
                  <from>
                    <xdr:col>9</xdr:col>
                    <xdr:colOff>838200</xdr:colOff>
                    <xdr:row>52</xdr:row>
                    <xdr:rowOff>581025</xdr:rowOff>
                  </from>
                  <to>
                    <xdr:col>9</xdr:col>
                    <xdr:colOff>1638300</xdr:colOff>
                    <xdr:row>52</xdr:row>
                    <xdr:rowOff>790575</xdr:rowOff>
                  </to>
                </anchor>
              </controlPr>
            </control>
          </mc:Choice>
        </mc:AlternateContent>
        <mc:AlternateContent xmlns:mc="http://schemas.openxmlformats.org/markup-compatibility/2006">
          <mc:Choice Requires="x14">
            <control shapeId="1309" r:id="rId244" name="Check Box 285">
              <controlPr defaultSize="0" autoFill="0" autoLine="0" autoPict="0">
                <anchor moveWithCells="1">
                  <from>
                    <xdr:col>9</xdr:col>
                    <xdr:colOff>57150</xdr:colOff>
                    <xdr:row>53</xdr:row>
                    <xdr:rowOff>66675</xdr:rowOff>
                  </from>
                  <to>
                    <xdr:col>9</xdr:col>
                    <xdr:colOff>742950</xdr:colOff>
                    <xdr:row>53</xdr:row>
                    <xdr:rowOff>257175</xdr:rowOff>
                  </to>
                </anchor>
              </controlPr>
            </control>
          </mc:Choice>
        </mc:AlternateContent>
        <mc:AlternateContent xmlns:mc="http://schemas.openxmlformats.org/markup-compatibility/2006">
          <mc:Choice Requires="x14">
            <control shapeId="1310" r:id="rId245" name="Check Box 286">
              <controlPr defaultSize="0" autoFill="0" autoLine="0" autoPict="0">
                <anchor moveWithCells="1">
                  <from>
                    <xdr:col>9</xdr:col>
                    <xdr:colOff>57150</xdr:colOff>
                    <xdr:row>53</xdr:row>
                    <xdr:rowOff>342900</xdr:rowOff>
                  </from>
                  <to>
                    <xdr:col>9</xdr:col>
                    <xdr:colOff>685800</xdr:colOff>
                    <xdr:row>53</xdr:row>
                    <xdr:rowOff>561975</xdr:rowOff>
                  </to>
                </anchor>
              </controlPr>
            </control>
          </mc:Choice>
        </mc:AlternateContent>
        <mc:AlternateContent xmlns:mc="http://schemas.openxmlformats.org/markup-compatibility/2006">
          <mc:Choice Requires="x14">
            <control shapeId="1311" r:id="rId246" name="Check Box 287">
              <controlPr defaultSize="0" autoFill="0" autoLine="0" autoPict="0">
                <anchor moveWithCells="1">
                  <from>
                    <xdr:col>9</xdr:col>
                    <xdr:colOff>57150</xdr:colOff>
                    <xdr:row>53</xdr:row>
                    <xdr:rowOff>590550</xdr:rowOff>
                  </from>
                  <to>
                    <xdr:col>9</xdr:col>
                    <xdr:colOff>638175</xdr:colOff>
                    <xdr:row>53</xdr:row>
                    <xdr:rowOff>781050</xdr:rowOff>
                  </to>
                </anchor>
              </controlPr>
            </control>
          </mc:Choice>
        </mc:AlternateContent>
        <mc:AlternateContent xmlns:mc="http://schemas.openxmlformats.org/markup-compatibility/2006">
          <mc:Choice Requires="x14">
            <control shapeId="1312" r:id="rId247" name="Check Box 288">
              <controlPr defaultSize="0" autoFill="0" autoLine="0" autoPict="0">
                <anchor moveWithCells="1">
                  <from>
                    <xdr:col>9</xdr:col>
                    <xdr:colOff>838200</xdr:colOff>
                    <xdr:row>53</xdr:row>
                    <xdr:rowOff>57150</xdr:rowOff>
                  </from>
                  <to>
                    <xdr:col>9</xdr:col>
                    <xdr:colOff>1790700</xdr:colOff>
                    <xdr:row>53</xdr:row>
                    <xdr:rowOff>257175</xdr:rowOff>
                  </to>
                </anchor>
              </controlPr>
            </control>
          </mc:Choice>
        </mc:AlternateContent>
        <mc:AlternateContent xmlns:mc="http://schemas.openxmlformats.org/markup-compatibility/2006">
          <mc:Choice Requires="x14">
            <control shapeId="1313" r:id="rId248" name="Check Box 289">
              <controlPr defaultSize="0" autoFill="0" autoLine="0" autoPict="0">
                <anchor moveWithCells="1">
                  <from>
                    <xdr:col>9</xdr:col>
                    <xdr:colOff>838200</xdr:colOff>
                    <xdr:row>53</xdr:row>
                    <xdr:rowOff>323850</xdr:rowOff>
                  </from>
                  <to>
                    <xdr:col>9</xdr:col>
                    <xdr:colOff>1895475</xdr:colOff>
                    <xdr:row>53</xdr:row>
                    <xdr:rowOff>533400</xdr:rowOff>
                  </to>
                </anchor>
              </controlPr>
            </control>
          </mc:Choice>
        </mc:AlternateContent>
        <mc:AlternateContent xmlns:mc="http://schemas.openxmlformats.org/markup-compatibility/2006">
          <mc:Choice Requires="x14">
            <control shapeId="1314" r:id="rId249" name="Check Box 290">
              <controlPr defaultSize="0" autoFill="0" autoLine="0" autoPict="0">
                <anchor moveWithCells="1">
                  <from>
                    <xdr:col>9</xdr:col>
                    <xdr:colOff>838200</xdr:colOff>
                    <xdr:row>53</xdr:row>
                    <xdr:rowOff>581025</xdr:rowOff>
                  </from>
                  <to>
                    <xdr:col>9</xdr:col>
                    <xdr:colOff>1638300</xdr:colOff>
                    <xdr:row>53</xdr:row>
                    <xdr:rowOff>790575</xdr:rowOff>
                  </to>
                </anchor>
              </controlPr>
            </control>
          </mc:Choice>
        </mc:AlternateContent>
        <mc:AlternateContent xmlns:mc="http://schemas.openxmlformats.org/markup-compatibility/2006">
          <mc:Choice Requires="x14">
            <control shapeId="1315" r:id="rId250" name="Check Box 291">
              <controlPr defaultSize="0" autoFill="0" autoLine="0" autoPict="0">
                <anchor moveWithCells="1">
                  <from>
                    <xdr:col>9</xdr:col>
                    <xdr:colOff>57150</xdr:colOff>
                    <xdr:row>54</xdr:row>
                    <xdr:rowOff>66675</xdr:rowOff>
                  </from>
                  <to>
                    <xdr:col>9</xdr:col>
                    <xdr:colOff>742950</xdr:colOff>
                    <xdr:row>54</xdr:row>
                    <xdr:rowOff>257175</xdr:rowOff>
                  </to>
                </anchor>
              </controlPr>
            </control>
          </mc:Choice>
        </mc:AlternateContent>
        <mc:AlternateContent xmlns:mc="http://schemas.openxmlformats.org/markup-compatibility/2006">
          <mc:Choice Requires="x14">
            <control shapeId="1316" r:id="rId251" name="Check Box 292">
              <controlPr defaultSize="0" autoFill="0" autoLine="0" autoPict="0">
                <anchor moveWithCells="1">
                  <from>
                    <xdr:col>9</xdr:col>
                    <xdr:colOff>57150</xdr:colOff>
                    <xdr:row>54</xdr:row>
                    <xdr:rowOff>342900</xdr:rowOff>
                  </from>
                  <to>
                    <xdr:col>9</xdr:col>
                    <xdr:colOff>685800</xdr:colOff>
                    <xdr:row>54</xdr:row>
                    <xdr:rowOff>561975</xdr:rowOff>
                  </to>
                </anchor>
              </controlPr>
            </control>
          </mc:Choice>
        </mc:AlternateContent>
        <mc:AlternateContent xmlns:mc="http://schemas.openxmlformats.org/markup-compatibility/2006">
          <mc:Choice Requires="x14">
            <control shapeId="1317" r:id="rId252" name="Check Box 293">
              <controlPr defaultSize="0" autoFill="0" autoLine="0" autoPict="0">
                <anchor moveWithCells="1">
                  <from>
                    <xdr:col>9</xdr:col>
                    <xdr:colOff>57150</xdr:colOff>
                    <xdr:row>54</xdr:row>
                    <xdr:rowOff>590550</xdr:rowOff>
                  </from>
                  <to>
                    <xdr:col>9</xdr:col>
                    <xdr:colOff>638175</xdr:colOff>
                    <xdr:row>54</xdr:row>
                    <xdr:rowOff>781050</xdr:rowOff>
                  </to>
                </anchor>
              </controlPr>
            </control>
          </mc:Choice>
        </mc:AlternateContent>
        <mc:AlternateContent xmlns:mc="http://schemas.openxmlformats.org/markup-compatibility/2006">
          <mc:Choice Requires="x14">
            <control shapeId="1318" r:id="rId253" name="Check Box 294">
              <controlPr defaultSize="0" autoFill="0" autoLine="0" autoPict="0">
                <anchor moveWithCells="1">
                  <from>
                    <xdr:col>9</xdr:col>
                    <xdr:colOff>838200</xdr:colOff>
                    <xdr:row>54</xdr:row>
                    <xdr:rowOff>57150</xdr:rowOff>
                  </from>
                  <to>
                    <xdr:col>9</xdr:col>
                    <xdr:colOff>1790700</xdr:colOff>
                    <xdr:row>54</xdr:row>
                    <xdr:rowOff>257175</xdr:rowOff>
                  </to>
                </anchor>
              </controlPr>
            </control>
          </mc:Choice>
        </mc:AlternateContent>
        <mc:AlternateContent xmlns:mc="http://schemas.openxmlformats.org/markup-compatibility/2006">
          <mc:Choice Requires="x14">
            <control shapeId="1319" r:id="rId254" name="Check Box 295">
              <controlPr defaultSize="0" autoFill="0" autoLine="0" autoPict="0">
                <anchor moveWithCells="1">
                  <from>
                    <xdr:col>9</xdr:col>
                    <xdr:colOff>838200</xdr:colOff>
                    <xdr:row>54</xdr:row>
                    <xdr:rowOff>323850</xdr:rowOff>
                  </from>
                  <to>
                    <xdr:col>9</xdr:col>
                    <xdr:colOff>1895475</xdr:colOff>
                    <xdr:row>54</xdr:row>
                    <xdr:rowOff>533400</xdr:rowOff>
                  </to>
                </anchor>
              </controlPr>
            </control>
          </mc:Choice>
        </mc:AlternateContent>
        <mc:AlternateContent xmlns:mc="http://schemas.openxmlformats.org/markup-compatibility/2006">
          <mc:Choice Requires="x14">
            <control shapeId="1320" r:id="rId255" name="Check Box 296">
              <controlPr defaultSize="0" autoFill="0" autoLine="0" autoPict="0">
                <anchor moveWithCells="1">
                  <from>
                    <xdr:col>9</xdr:col>
                    <xdr:colOff>838200</xdr:colOff>
                    <xdr:row>54</xdr:row>
                    <xdr:rowOff>581025</xdr:rowOff>
                  </from>
                  <to>
                    <xdr:col>9</xdr:col>
                    <xdr:colOff>1638300</xdr:colOff>
                    <xdr:row>54</xdr:row>
                    <xdr:rowOff>790575</xdr:rowOff>
                  </to>
                </anchor>
              </controlPr>
            </control>
          </mc:Choice>
        </mc:AlternateContent>
        <mc:AlternateContent xmlns:mc="http://schemas.openxmlformats.org/markup-compatibility/2006">
          <mc:Choice Requires="x14">
            <control shapeId="1321" r:id="rId256" name="Check Box 297">
              <controlPr defaultSize="0" autoFill="0" autoLine="0" autoPict="0">
                <anchor moveWithCells="1">
                  <from>
                    <xdr:col>9</xdr:col>
                    <xdr:colOff>57150</xdr:colOff>
                    <xdr:row>55</xdr:row>
                    <xdr:rowOff>66675</xdr:rowOff>
                  </from>
                  <to>
                    <xdr:col>9</xdr:col>
                    <xdr:colOff>742950</xdr:colOff>
                    <xdr:row>55</xdr:row>
                    <xdr:rowOff>257175</xdr:rowOff>
                  </to>
                </anchor>
              </controlPr>
            </control>
          </mc:Choice>
        </mc:AlternateContent>
        <mc:AlternateContent xmlns:mc="http://schemas.openxmlformats.org/markup-compatibility/2006">
          <mc:Choice Requires="x14">
            <control shapeId="1322" r:id="rId257" name="Check Box 298">
              <controlPr defaultSize="0" autoFill="0" autoLine="0" autoPict="0">
                <anchor moveWithCells="1">
                  <from>
                    <xdr:col>9</xdr:col>
                    <xdr:colOff>57150</xdr:colOff>
                    <xdr:row>55</xdr:row>
                    <xdr:rowOff>342900</xdr:rowOff>
                  </from>
                  <to>
                    <xdr:col>9</xdr:col>
                    <xdr:colOff>685800</xdr:colOff>
                    <xdr:row>55</xdr:row>
                    <xdr:rowOff>561975</xdr:rowOff>
                  </to>
                </anchor>
              </controlPr>
            </control>
          </mc:Choice>
        </mc:AlternateContent>
        <mc:AlternateContent xmlns:mc="http://schemas.openxmlformats.org/markup-compatibility/2006">
          <mc:Choice Requires="x14">
            <control shapeId="1323" r:id="rId258" name="Check Box 299">
              <controlPr defaultSize="0" autoFill="0" autoLine="0" autoPict="0">
                <anchor moveWithCells="1">
                  <from>
                    <xdr:col>9</xdr:col>
                    <xdr:colOff>57150</xdr:colOff>
                    <xdr:row>55</xdr:row>
                    <xdr:rowOff>590550</xdr:rowOff>
                  </from>
                  <to>
                    <xdr:col>9</xdr:col>
                    <xdr:colOff>638175</xdr:colOff>
                    <xdr:row>55</xdr:row>
                    <xdr:rowOff>781050</xdr:rowOff>
                  </to>
                </anchor>
              </controlPr>
            </control>
          </mc:Choice>
        </mc:AlternateContent>
        <mc:AlternateContent xmlns:mc="http://schemas.openxmlformats.org/markup-compatibility/2006">
          <mc:Choice Requires="x14">
            <control shapeId="1324" r:id="rId259" name="Check Box 300">
              <controlPr defaultSize="0" autoFill="0" autoLine="0" autoPict="0">
                <anchor moveWithCells="1">
                  <from>
                    <xdr:col>9</xdr:col>
                    <xdr:colOff>838200</xdr:colOff>
                    <xdr:row>55</xdr:row>
                    <xdr:rowOff>57150</xdr:rowOff>
                  </from>
                  <to>
                    <xdr:col>9</xdr:col>
                    <xdr:colOff>1790700</xdr:colOff>
                    <xdr:row>55</xdr:row>
                    <xdr:rowOff>257175</xdr:rowOff>
                  </to>
                </anchor>
              </controlPr>
            </control>
          </mc:Choice>
        </mc:AlternateContent>
        <mc:AlternateContent xmlns:mc="http://schemas.openxmlformats.org/markup-compatibility/2006">
          <mc:Choice Requires="x14">
            <control shapeId="1325" r:id="rId260" name="Check Box 301">
              <controlPr defaultSize="0" autoFill="0" autoLine="0" autoPict="0">
                <anchor moveWithCells="1">
                  <from>
                    <xdr:col>9</xdr:col>
                    <xdr:colOff>838200</xdr:colOff>
                    <xdr:row>55</xdr:row>
                    <xdr:rowOff>323850</xdr:rowOff>
                  </from>
                  <to>
                    <xdr:col>9</xdr:col>
                    <xdr:colOff>1895475</xdr:colOff>
                    <xdr:row>55</xdr:row>
                    <xdr:rowOff>533400</xdr:rowOff>
                  </to>
                </anchor>
              </controlPr>
            </control>
          </mc:Choice>
        </mc:AlternateContent>
        <mc:AlternateContent xmlns:mc="http://schemas.openxmlformats.org/markup-compatibility/2006">
          <mc:Choice Requires="x14">
            <control shapeId="1326" r:id="rId261" name="Check Box 302">
              <controlPr defaultSize="0" autoFill="0" autoLine="0" autoPict="0">
                <anchor moveWithCells="1">
                  <from>
                    <xdr:col>9</xdr:col>
                    <xdr:colOff>838200</xdr:colOff>
                    <xdr:row>55</xdr:row>
                    <xdr:rowOff>581025</xdr:rowOff>
                  </from>
                  <to>
                    <xdr:col>9</xdr:col>
                    <xdr:colOff>1638300</xdr:colOff>
                    <xdr:row>55</xdr:row>
                    <xdr:rowOff>790575</xdr:rowOff>
                  </to>
                </anchor>
              </controlPr>
            </control>
          </mc:Choice>
        </mc:AlternateContent>
        <mc:AlternateContent xmlns:mc="http://schemas.openxmlformats.org/markup-compatibility/2006">
          <mc:Choice Requires="x14">
            <control shapeId="1327" r:id="rId262" name="Check Box 303">
              <controlPr defaultSize="0" autoFill="0" autoLine="0" autoPict="0">
                <anchor moveWithCells="1">
                  <from>
                    <xdr:col>9</xdr:col>
                    <xdr:colOff>57150</xdr:colOff>
                    <xdr:row>56</xdr:row>
                    <xdr:rowOff>66675</xdr:rowOff>
                  </from>
                  <to>
                    <xdr:col>9</xdr:col>
                    <xdr:colOff>742950</xdr:colOff>
                    <xdr:row>56</xdr:row>
                    <xdr:rowOff>257175</xdr:rowOff>
                  </to>
                </anchor>
              </controlPr>
            </control>
          </mc:Choice>
        </mc:AlternateContent>
        <mc:AlternateContent xmlns:mc="http://schemas.openxmlformats.org/markup-compatibility/2006">
          <mc:Choice Requires="x14">
            <control shapeId="1328" r:id="rId263" name="Check Box 304">
              <controlPr defaultSize="0" autoFill="0" autoLine="0" autoPict="0">
                <anchor moveWithCells="1">
                  <from>
                    <xdr:col>9</xdr:col>
                    <xdr:colOff>57150</xdr:colOff>
                    <xdr:row>56</xdr:row>
                    <xdr:rowOff>342900</xdr:rowOff>
                  </from>
                  <to>
                    <xdr:col>9</xdr:col>
                    <xdr:colOff>685800</xdr:colOff>
                    <xdr:row>56</xdr:row>
                    <xdr:rowOff>561975</xdr:rowOff>
                  </to>
                </anchor>
              </controlPr>
            </control>
          </mc:Choice>
        </mc:AlternateContent>
        <mc:AlternateContent xmlns:mc="http://schemas.openxmlformats.org/markup-compatibility/2006">
          <mc:Choice Requires="x14">
            <control shapeId="1329" r:id="rId264" name="Check Box 305">
              <controlPr defaultSize="0" autoFill="0" autoLine="0" autoPict="0">
                <anchor moveWithCells="1">
                  <from>
                    <xdr:col>9</xdr:col>
                    <xdr:colOff>57150</xdr:colOff>
                    <xdr:row>56</xdr:row>
                    <xdr:rowOff>590550</xdr:rowOff>
                  </from>
                  <to>
                    <xdr:col>9</xdr:col>
                    <xdr:colOff>638175</xdr:colOff>
                    <xdr:row>56</xdr:row>
                    <xdr:rowOff>781050</xdr:rowOff>
                  </to>
                </anchor>
              </controlPr>
            </control>
          </mc:Choice>
        </mc:AlternateContent>
        <mc:AlternateContent xmlns:mc="http://schemas.openxmlformats.org/markup-compatibility/2006">
          <mc:Choice Requires="x14">
            <control shapeId="1330" r:id="rId265" name="Check Box 306">
              <controlPr defaultSize="0" autoFill="0" autoLine="0" autoPict="0">
                <anchor moveWithCells="1">
                  <from>
                    <xdr:col>9</xdr:col>
                    <xdr:colOff>838200</xdr:colOff>
                    <xdr:row>56</xdr:row>
                    <xdr:rowOff>57150</xdr:rowOff>
                  </from>
                  <to>
                    <xdr:col>9</xdr:col>
                    <xdr:colOff>1790700</xdr:colOff>
                    <xdr:row>56</xdr:row>
                    <xdr:rowOff>257175</xdr:rowOff>
                  </to>
                </anchor>
              </controlPr>
            </control>
          </mc:Choice>
        </mc:AlternateContent>
        <mc:AlternateContent xmlns:mc="http://schemas.openxmlformats.org/markup-compatibility/2006">
          <mc:Choice Requires="x14">
            <control shapeId="1331" r:id="rId266" name="Check Box 307">
              <controlPr defaultSize="0" autoFill="0" autoLine="0" autoPict="0">
                <anchor moveWithCells="1">
                  <from>
                    <xdr:col>9</xdr:col>
                    <xdr:colOff>838200</xdr:colOff>
                    <xdr:row>56</xdr:row>
                    <xdr:rowOff>323850</xdr:rowOff>
                  </from>
                  <to>
                    <xdr:col>9</xdr:col>
                    <xdr:colOff>1895475</xdr:colOff>
                    <xdr:row>56</xdr:row>
                    <xdr:rowOff>533400</xdr:rowOff>
                  </to>
                </anchor>
              </controlPr>
            </control>
          </mc:Choice>
        </mc:AlternateContent>
        <mc:AlternateContent xmlns:mc="http://schemas.openxmlformats.org/markup-compatibility/2006">
          <mc:Choice Requires="x14">
            <control shapeId="1332" r:id="rId267" name="Check Box 308">
              <controlPr defaultSize="0" autoFill="0" autoLine="0" autoPict="0">
                <anchor moveWithCells="1">
                  <from>
                    <xdr:col>9</xdr:col>
                    <xdr:colOff>838200</xdr:colOff>
                    <xdr:row>56</xdr:row>
                    <xdr:rowOff>581025</xdr:rowOff>
                  </from>
                  <to>
                    <xdr:col>9</xdr:col>
                    <xdr:colOff>1638300</xdr:colOff>
                    <xdr:row>56</xdr:row>
                    <xdr:rowOff>790575</xdr:rowOff>
                  </to>
                </anchor>
              </controlPr>
            </control>
          </mc:Choice>
        </mc:AlternateContent>
        <mc:AlternateContent xmlns:mc="http://schemas.openxmlformats.org/markup-compatibility/2006">
          <mc:Choice Requires="x14">
            <control shapeId="1333" r:id="rId268" name="Check Box 309">
              <controlPr defaultSize="0" autoFill="0" autoLine="0" autoPict="0">
                <anchor moveWithCells="1">
                  <from>
                    <xdr:col>9</xdr:col>
                    <xdr:colOff>57150</xdr:colOff>
                    <xdr:row>57</xdr:row>
                    <xdr:rowOff>66675</xdr:rowOff>
                  </from>
                  <to>
                    <xdr:col>9</xdr:col>
                    <xdr:colOff>742950</xdr:colOff>
                    <xdr:row>57</xdr:row>
                    <xdr:rowOff>257175</xdr:rowOff>
                  </to>
                </anchor>
              </controlPr>
            </control>
          </mc:Choice>
        </mc:AlternateContent>
        <mc:AlternateContent xmlns:mc="http://schemas.openxmlformats.org/markup-compatibility/2006">
          <mc:Choice Requires="x14">
            <control shapeId="1334" r:id="rId269" name="Check Box 310">
              <controlPr defaultSize="0" autoFill="0" autoLine="0" autoPict="0">
                <anchor moveWithCells="1">
                  <from>
                    <xdr:col>9</xdr:col>
                    <xdr:colOff>57150</xdr:colOff>
                    <xdr:row>57</xdr:row>
                    <xdr:rowOff>342900</xdr:rowOff>
                  </from>
                  <to>
                    <xdr:col>9</xdr:col>
                    <xdr:colOff>685800</xdr:colOff>
                    <xdr:row>57</xdr:row>
                    <xdr:rowOff>561975</xdr:rowOff>
                  </to>
                </anchor>
              </controlPr>
            </control>
          </mc:Choice>
        </mc:AlternateContent>
        <mc:AlternateContent xmlns:mc="http://schemas.openxmlformats.org/markup-compatibility/2006">
          <mc:Choice Requires="x14">
            <control shapeId="1335" r:id="rId270" name="Check Box 311">
              <controlPr defaultSize="0" autoFill="0" autoLine="0" autoPict="0">
                <anchor moveWithCells="1">
                  <from>
                    <xdr:col>9</xdr:col>
                    <xdr:colOff>57150</xdr:colOff>
                    <xdr:row>57</xdr:row>
                    <xdr:rowOff>590550</xdr:rowOff>
                  </from>
                  <to>
                    <xdr:col>9</xdr:col>
                    <xdr:colOff>638175</xdr:colOff>
                    <xdr:row>57</xdr:row>
                    <xdr:rowOff>781050</xdr:rowOff>
                  </to>
                </anchor>
              </controlPr>
            </control>
          </mc:Choice>
        </mc:AlternateContent>
        <mc:AlternateContent xmlns:mc="http://schemas.openxmlformats.org/markup-compatibility/2006">
          <mc:Choice Requires="x14">
            <control shapeId="1336" r:id="rId271" name="Check Box 312">
              <controlPr defaultSize="0" autoFill="0" autoLine="0" autoPict="0">
                <anchor moveWithCells="1">
                  <from>
                    <xdr:col>9</xdr:col>
                    <xdr:colOff>838200</xdr:colOff>
                    <xdr:row>57</xdr:row>
                    <xdr:rowOff>57150</xdr:rowOff>
                  </from>
                  <to>
                    <xdr:col>9</xdr:col>
                    <xdr:colOff>1790700</xdr:colOff>
                    <xdr:row>57</xdr:row>
                    <xdr:rowOff>257175</xdr:rowOff>
                  </to>
                </anchor>
              </controlPr>
            </control>
          </mc:Choice>
        </mc:AlternateContent>
        <mc:AlternateContent xmlns:mc="http://schemas.openxmlformats.org/markup-compatibility/2006">
          <mc:Choice Requires="x14">
            <control shapeId="1337" r:id="rId272" name="Check Box 313">
              <controlPr defaultSize="0" autoFill="0" autoLine="0" autoPict="0">
                <anchor moveWithCells="1">
                  <from>
                    <xdr:col>9</xdr:col>
                    <xdr:colOff>838200</xdr:colOff>
                    <xdr:row>57</xdr:row>
                    <xdr:rowOff>323850</xdr:rowOff>
                  </from>
                  <to>
                    <xdr:col>9</xdr:col>
                    <xdr:colOff>1895475</xdr:colOff>
                    <xdr:row>57</xdr:row>
                    <xdr:rowOff>533400</xdr:rowOff>
                  </to>
                </anchor>
              </controlPr>
            </control>
          </mc:Choice>
        </mc:AlternateContent>
        <mc:AlternateContent xmlns:mc="http://schemas.openxmlformats.org/markup-compatibility/2006">
          <mc:Choice Requires="x14">
            <control shapeId="1338" r:id="rId273" name="Check Box 314">
              <controlPr defaultSize="0" autoFill="0" autoLine="0" autoPict="0">
                <anchor moveWithCells="1">
                  <from>
                    <xdr:col>9</xdr:col>
                    <xdr:colOff>838200</xdr:colOff>
                    <xdr:row>57</xdr:row>
                    <xdr:rowOff>581025</xdr:rowOff>
                  </from>
                  <to>
                    <xdr:col>9</xdr:col>
                    <xdr:colOff>1638300</xdr:colOff>
                    <xdr:row>57</xdr:row>
                    <xdr:rowOff>790575</xdr:rowOff>
                  </to>
                </anchor>
              </controlPr>
            </control>
          </mc:Choice>
        </mc:AlternateContent>
      </controls>
    </mc:Choice>
  </mc:AlternateContent>
  <tableParts count="1">
    <tablePart r:id="rId274"/>
  </tableParts>
  <extLst>
    <ext xmlns:x14="http://schemas.microsoft.com/office/spreadsheetml/2009/9/main" uri="{CCE6A557-97BC-4b89-ADB6-D9C93CAAB3DF}">
      <x14:dataValidations xmlns:xm="http://schemas.microsoft.com/office/excel/2006/main" count="3">
        <x14:dataValidation type="list" allowBlank="1" showInputMessage="1" showErrorMessage="1">
          <x14:formula1>
            <xm:f>'Menus déroulants'!$E$2:$E$4</xm:f>
          </x14:formula1>
          <xm:sqref>F10:F58 F9</xm:sqref>
        </x14:dataValidation>
        <x14:dataValidation type="list" allowBlank="1" showInputMessage="1" showErrorMessage="1">
          <x14:formula1>
            <xm:f>'Menus déroulants'!$S$2:$S$5</xm:f>
          </x14:formula1>
          <xm:sqref>O10:O58</xm:sqref>
        </x14:dataValidation>
        <x14:dataValidation type="list" allowBlank="1" showInputMessage="1" showErrorMessage="1">
          <x14:formula1>
            <xm:f>'Menus déroulants'!$S$2:$S$5</xm:f>
          </x14:formula1>
          <xm:sqref>O9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pageSetUpPr fitToPage="1"/>
  </sheetPr>
  <dimension ref="A1:S276"/>
  <sheetViews>
    <sheetView showGridLines="0" tabSelected="1" zoomScale="90" zoomScaleNormal="90" zoomScalePageLayoutView="55" workbookViewId="0">
      <selection activeCell="P6" sqref="P6"/>
    </sheetView>
  </sheetViews>
  <sheetFormatPr baseColWidth="10" defaultRowHeight="15"/>
  <cols>
    <col min="1" max="1" width="6.85546875" customWidth="1"/>
    <col min="2" max="2" width="30.42578125" customWidth="1"/>
    <col min="3" max="3" width="13.42578125" customWidth="1"/>
    <col min="4" max="4" width="17.42578125" customWidth="1"/>
    <col min="6" max="6" width="10.28515625" customWidth="1"/>
    <col min="7" max="7" width="15.42578125" customWidth="1"/>
    <col min="8" max="8" width="13.42578125" customWidth="1"/>
    <col min="9" max="9" width="18.5703125" customWidth="1"/>
    <col min="10" max="10" width="19.42578125" customWidth="1"/>
    <col min="11" max="12" width="14" customWidth="1"/>
    <col min="13" max="13" width="24.140625" customWidth="1"/>
    <col min="14" max="14" width="15.7109375" customWidth="1"/>
    <col min="15" max="15" width="16.140625" customWidth="1"/>
    <col min="16" max="16" width="43" customWidth="1"/>
  </cols>
  <sheetData>
    <row r="1" spans="1:19" ht="27" customHeight="1">
      <c r="B1" s="302" t="s">
        <v>184</v>
      </c>
      <c r="C1" s="302"/>
      <c r="D1" s="302"/>
      <c r="E1" s="302"/>
      <c r="F1" s="302"/>
      <c r="G1" s="302"/>
      <c r="H1" s="302"/>
      <c r="I1" s="302"/>
      <c r="J1" s="302"/>
      <c r="K1" s="152"/>
      <c r="L1" s="291" t="s">
        <v>185</v>
      </c>
      <c r="M1" s="292"/>
      <c r="N1" s="292"/>
      <c r="O1" s="292"/>
      <c r="P1" s="293"/>
    </row>
    <row r="2" spans="1:19" ht="30.75" customHeight="1">
      <c r="B2" s="145" t="s">
        <v>186</v>
      </c>
      <c r="C2" s="266"/>
      <c r="D2" s="266"/>
      <c r="E2" s="153"/>
      <c r="F2" s="154" t="s">
        <v>187</v>
      </c>
      <c r="G2" s="300"/>
      <c r="H2" s="300"/>
      <c r="I2" s="301"/>
      <c r="L2" s="294"/>
      <c r="M2" s="295"/>
      <c r="N2" s="295"/>
      <c r="O2" s="295"/>
      <c r="P2" s="296"/>
      <c r="Q2" s="151"/>
      <c r="R2" s="151"/>
      <c r="S2" s="151"/>
    </row>
    <row r="3" spans="1:19" ht="22.5" customHeight="1" thickBot="1">
      <c r="K3" s="150"/>
      <c r="L3" s="297"/>
      <c r="M3" s="298"/>
      <c r="N3" s="298"/>
      <c r="O3" s="298"/>
      <c r="P3" s="299"/>
      <c r="Q3" s="151"/>
      <c r="R3" s="151"/>
      <c r="S3" s="151"/>
    </row>
    <row r="4" spans="1:19" ht="28.5" customHeight="1">
      <c r="A4" s="259" t="s">
        <v>108</v>
      </c>
      <c r="B4" s="260"/>
      <c r="C4" s="84"/>
      <c r="D4" s="270" t="s">
        <v>178</v>
      </c>
      <c r="E4" s="271"/>
      <c r="F4" s="271"/>
      <c r="G4" s="121"/>
      <c r="H4" s="256" t="s">
        <v>179</v>
      </c>
      <c r="I4" s="257"/>
      <c r="J4" s="258"/>
      <c r="K4" s="155">
        <f>G4+4</f>
        <v>4</v>
      </c>
      <c r="L4" s="146"/>
    </row>
    <row r="5" spans="1:19" ht="15.75" thickBot="1"/>
    <row r="6" spans="1:19" ht="56.25" customHeight="1" thickBot="1">
      <c r="A6" s="147" t="s">
        <v>103</v>
      </c>
      <c r="B6" s="142" t="s">
        <v>110</v>
      </c>
      <c r="C6" s="140" t="s">
        <v>11</v>
      </c>
      <c r="D6" s="149" t="s">
        <v>180</v>
      </c>
      <c r="E6" s="141" t="s">
        <v>92</v>
      </c>
      <c r="F6" s="141" t="s">
        <v>183</v>
      </c>
      <c r="G6" s="142" t="s">
        <v>175</v>
      </c>
      <c r="H6" s="148" t="s">
        <v>182</v>
      </c>
      <c r="I6" s="272" t="s">
        <v>174</v>
      </c>
      <c r="J6" s="272"/>
      <c r="K6" s="143" t="s">
        <v>176</v>
      </c>
      <c r="L6" s="143" t="s">
        <v>177</v>
      </c>
      <c r="M6" s="141" t="s">
        <v>80</v>
      </c>
      <c r="N6" s="142" t="s">
        <v>181</v>
      </c>
      <c r="O6" s="143" t="s">
        <v>83</v>
      </c>
      <c r="P6" s="144" t="s">
        <v>9</v>
      </c>
    </row>
    <row r="7" spans="1:19">
      <c r="A7" s="273">
        <v>1</v>
      </c>
      <c r="B7" s="276"/>
      <c r="C7" s="279"/>
      <c r="D7" s="276"/>
      <c r="E7" s="276"/>
      <c r="F7" s="276"/>
      <c r="G7" s="282"/>
      <c r="H7" s="282"/>
      <c r="I7" s="138"/>
      <c r="J7" s="138"/>
      <c r="K7" s="282"/>
      <c r="L7" s="285"/>
      <c r="M7" s="276"/>
      <c r="N7" s="282"/>
      <c r="O7" s="276"/>
      <c r="P7" s="288"/>
    </row>
    <row r="8" spans="1:19">
      <c r="A8" s="274"/>
      <c r="B8" s="277"/>
      <c r="C8" s="280"/>
      <c r="D8" s="277"/>
      <c r="E8" s="277"/>
      <c r="F8" s="277"/>
      <c r="G8" s="283"/>
      <c r="H8" s="283"/>
      <c r="I8" s="137"/>
      <c r="J8" s="137"/>
      <c r="K8" s="283"/>
      <c r="L8" s="286"/>
      <c r="M8" s="277"/>
      <c r="N8" s="283"/>
      <c r="O8" s="277"/>
      <c r="P8" s="289"/>
    </row>
    <row r="9" spans="1:19" ht="15.75" thickBot="1">
      <c r="A9" s="275"/>
      <c r="B9" s="278"/>
      <c r="C9" s="281"/>
      <c r="D9" s="278"/>
      <c r="E9" s="278"/>
      <c r="F9" s="278"/>
      <c r="G9" s="284"/>
      <c r="H9" s="284"/>
      <c r="I9" s="139"/>
      <c r="J9" s="139"/>
      <c r="K9" s="284"/>
      <c r="L9" s="287"/>
      <c r="M9" s="278"/>
      <c r="N9" s="284"/>
      <c r="O9" s="278"/>
      <c r="P9" s="290"/>
    </row>
    <row r="10" spans="1:19">
      <c r="A10" s="273">
        <v>2</v>
      </c>
      <c r="B10" s="276"/>
      <c r="C10" s="279"/>
      <c r="D10" s="276"/>
      <c r="E10" s="276"/>
      <c r="F10" s="276"/>
      <c r="G10" s="282"/>
      <c r="H10" s="282"/>
      <c r="I10" s="138"/>
      <c r="J10" s="138"/>
      <c r="K10" s="282"/>
      <c r="L10" s="285"/>
      <c r="M10" s="276"/>
      <c r="N10" s="282"/>
      <c r="O10" s="276"/>
      <c r="P10" s="288"/>
    </row>
    <row r="11" spans="1:19">
      <c r="A11" s="274"/>
      <c r="B11" s="277"/>
      <c r="C11" s="280"/>
      <c r="D11" s="277"/>
      <c r="E11" s="277"/>
      <c r="F11" s="277"/>
      <c r="G11" s="283"/>
      <c r="H11" s="283"/>
      <c r="I11" s="137"/>
      <c r="J11" s="137"/>
      <c r="K11" s="283"/>
      <c r="L11" s="286"/>
      <c r="M11" s="277"/>
      <c r="N11" s="283"/>
      <c r="O11" s="277"/>
      <c r="P11" s="289"/>
    </row>
    <row r="12" spans="1:19" ht="15.75" thickBot="1">
      <c r="A12" s="275"/>
      <c r="B12" s="278"/>
      <c r="C12" s="281"/>
      <c r="D12" s="278"/>
      <c r="E12" s="278"/>
      <c r="F12" s="278"/>
      <c r="G12" s="284"/>
      <c r="H12" s="284"/>
      <c r="I12" s="139"/>
      <c r="J12" s="139"/>
      <c r="K12" s="284"/>
      <c r="L12" s="287"/>
      <c r="M12" s="278"/>
      <c r="N12" s="284"/>
      <c r="O12" s="278"/>
      <c r="P12" s="290"/>
    </row>
    <row r="13" spans="1:19">
      <c r="A13" s="273">
        <v>3</v>
      </c>
      <c r="B13" s="276"/>
      <c r="C13" s="279"/>
      <c r="D13" s="276"/>
      <c r="E13" s="276"/>
      <c r="F13" s="276"/>
      <c r="G13" s="282"/>
      <c r="H13" s="282"/>
      <c r="I13" s="138"/>
      <c r="J13" s="138"/>
      <c r="K13" s="282"/>
      <c r="L13" s="285"/>
      <c r="M13" s="276"/>
      <c r="N13" s="282"/>
      <c r="O13" s="276"/>
      <c r="P13" s="288"/>
    </row>
    <row r="14" spans="1:19">
      <c r="A14" s="274"/>
      <c r="B14" s="277"/>
      <c r="C14" s="280"/>
      <c r="D14" s="277"/>
      <c r="E14" s="277"/>
      <c r="F14" s="277"/>
      <c r="G14" s="283"/>
      <c r="H14" s="283"/>
      <c r="I14" s="137"/>
      <c r="J14" s="137"/>
      <c r="K14" s="283"/>
      <c r="L14" s="286"/>
      <c r="M14" s="277"/>
      <c r="N14" s="283"/>
      <c r="O14" s="277"/>
      <c r="P14" s="289"/>
    </row>
    <row r="15" spans="1:19" ht="15.75" thickBot="1">
      <c r="A15" s="275"/>
      <c r="B15" s="278"/>
      <c r="C15" s="281"/>
      <c r="D15" s="278"/>
      <c r="E15" s="278"/>
      <c r="F15" s="278"/>
      <c r="G15" s="284"/>
      <c r="H15" s="284"/>
      <c r="I15" s="139"/>
      <c r="J15" s="139"/>
      <c r="K15" s="284"/>
      <c r="L15" s="287"/>
      <c r="M15" s="278"/>
      <c r="N15" s="284"/>
      <c r="O15" s="278"/>
      <c r="P15" s="290"/>
    </row>
    <row r="16" spans="1:19">
      <c r="A16" s="273">
        <v>4</v>
      </c>
      <c r="B16" s="276"/>
      <c r="C16" s="279"/>
      <c r="D16" s="276"/>
      <c r="E16" s="276"/>
      <c r="F16" s="276"/>
      <c r="G16" s="282"/>
      <c r="H16" s="282"/>
      <c r="I16" s="138"/>
      <c r="J16" s="138"/>
      <c r="K16" s="282"/>
      <c r="L16" s="285"/>
      <c r="M16" s="276"/>
      <c r="N16" s="282"/>
      <c r="O16" s="276"/>
      <c r="P16" s="288"/>
    </row>
    <row r="17" spans="1:16">
      <c r="A17" s="274"/>
      <c r="B17" s="277"/>
      <c r="C17" s="280"/>
      <c r="D17" s="277"/>
      <c r="E17" s="277"/>
      <c r="F17" s="277"/>
      <c r="G17" s="283"/>
      <c r="H17" s="283"/>
      <c r="I17" s="137"/>
      <c r="J17" s="137"/>
      <c r="K17" s="283"/>
      <c r="L17" s="286"/>
      <c r="M17" s="277"/>
      <c r="N17" s="283"/>
      <c r="O17" s="277"/>
      <c r="P17" s="289"/>
    </row>
    <row r="18" spans="1:16" ht="15.75" thickBot="1">
      <c r="A18" s="275"/>
      <c r="B18" s="278"/>
      <c r="C18" s="281"/>
      <c r="D18" s="278"/>
      <c r="E18" s="278"/>
      <c r="F18" s="278"/>
      <c r="G18" s="284"/>
      <c r="H18" s="284"/>
      <c r="I18" s="139"/>
      <c r="J18" s="139"/>
      <c r="K18" s="284"/>
      <c r="L18" s="287"/>
      <c r="M18" s="278"/>
      <c r="N18" s="284"/>
      <c r="O18" s="278"/>
      <c r="P18" s="290"/>
    </row>
    <row r="19" spans="1:16">
      <c r="A19" s="273">
        <v>5</v>
      </c>
      <c r="B19" s="276"/>
      <c r="C19" s="279"/>
      <c r="D19" s="276"/>
      <c r="E19" s="276"/>
      <c r="F19" s="276"/>
      <c r="G19" s="282"/>
      <c r="H19" s="282"/>
      <c r="I19" s="138"/>
      <c r="J19" s="138"/>
      <c r="K19" s="282"/>
      <c r="L19" s="285"/>
      <c r="M19" s="276"/>
      <c r="N19" s="282"/>
      <c r="O19" s="276"/>
      <c r="P19" s="288"/>
    </row>
    <row r="20" spans="1:16">
      <c r="A20" s="274"/>
      <c r="B20" s="277"/>
      <c r="C20" s="280"/>
      <c r="D20" s="277"/>
      <c r="E20" s="277"/>
      <c r="F20" s="277"/>
      <c r="G20" s="283"/>
      <c r="H20" s="283"/>
      <c r="I20" s="137"/>
      <c r="J20" s="137"/>
      <c r="K20" s="283"/>
      <c r="L20" s="286"/>
      <c r="M20" s="277"/>
      <c r="N20" s="283"/>
      <c r="O20" s="277"/>
      <c r="P20" s="289"/>
    </row>
    <row r="21" spans="1:16" ht="15.75" thickBot="1">
      <c r="A21" s="275"/>
      <c r="B21" s="278"/>
      <c r="C21" s="281"/>
      <c r="D21" s="278"/>
      <c r="E21" s="278"/>
      <c r="F21" s="278"/>
      <c r="G21" s="284"/>
      <c r="H21" s="284"/>
      <c r="I21" s="139"/>
      <c r="J21" s="139"/>
      <c r="K21" s="284"/>
      <c r="L21" s="287"/>
      <c r="M21" s="278"/>
      <c r="N21" s="284"/>
      <c r="O21" s="278"/>
      <c r="P21" s="290"/>
    </row>
    <row r="22" spans="1:16">
      <c r="A22" s="273">
        <v>6</v>
      </c>
      <c r="B22" s="276"/>
      <c r="C22" s="279"/>
      <c r="D22" s="276"/>
      <c r="E22" s="276"/>
      <c r="F22" s="276"/>
      <c r="G22" s="282"/>
      <c r="H22" s="282"/>
      <c r="I22" s="138"/>
      <c r="J22" s="138"/>
      <c r="K22" s="282"/>
      <c r="L22" s="285"/>
      <c r="M22" s="276"/>
      <c r="N22" s="282"/>
      <c r="O22" s="276"/>
      <c r="P22" s="288"/>
    </row>
    <row r="23" spans="1:16">
      <c r="A23" s="274"/>
      <c r="B23" s="277"/>
      <c r="C23" s="280"/>
      <c r="D23" s="277"/>
      <c r="E23" s="277"/>
      <c r="F23" s="277"/>
      <c r="G23" s="283"/>
      <c r="H23" s="283"/>
      <c r="I23" s="137"/>
      <c r="J23" s="137"/>
      <c r="K23" s="283"/>
      <c r="L23" s="286"/>
      <c r="M23" s="277"/>
      <c r="N23" s="283"/>
      <c r="O23" s="277"/>
      <c r="P23" s="289"/>
    </row>
    <row r="24" spans="1:16" ht="15.75" thickBot="1">
      <c r="A24" s="275"/>
      <c r="B24" s="278"/>
      <c r="C24" s="281"/>
      <c r="D24" s="278"/>
      <c r="E24" s="278"/>
      <c r="F24" s="278"/>
      <c r="G24" s="284"/>
      <c r="H24" s="284"/>
      <c r="I24" s="139"/>
      <c r="J24" s="139"/>
      <c r="K24" s="284"/>
      <c r="L24" s="287"/>
      <c r="M24" s="278"/>
      <c r="N24" s="284"/>
      <c r="O24" s="278"/>
      <c r="P24" s="290"/>
    </row>
    <row r="25" spans="1:16">
      <c r="A25" s="273">
        <v>7</v>
      </c>
      <c r="B25" s="276"/>
      <c r="C25" s="279"/>
      <c r="D25" s="276"/>
      <c r="E25" s="276"/>
      <c r="F25" s="276"/>
      <c r="G25" s="282"/>
      <c r="H25" s="282"/>
      <c r="I25" s="138"/>
      <c r="J25" s="138"/>
      <c r="K25" s="282"/>
      <c r="L25" s="285"/>
      <c r="M25" s="276"/>
      <c r="N25" s="282"/>
      <c r="O25" s="276"/>
      <c r="P25" s="288"/>
    </row>
    <row r="26" spans="1:16">
      <c r="A26" s="274"/>
      <c r="B26" s="277"/>
      <c r="C26" s="280"/>
      <c r="D26" s="277"/>
      <c r="E26" s="277"/>
      <c r="F26" s="277"/>
      <c r="G26" s="283"/>
      <c r="H26" s="283"/>
      <c r="I26" s="137"/>
      <c r="J26" s="137"/>
      <c r="K26" s="283"/>
      <c r="L26" s="286"/>
      <c r="M26" s="277"/>
      <c r="N26" s="283"/>
      <c r="O26" s="277"/>
      <c r="P26" s="289"/>
    </row>
    <row r="27" spans="1:16" ht="15.75" thickBot="1">
      <c r="A27" s="275"/>
      <c r="B27" s="278"/>
      <c r="C27" s="281"/>
      <c r="D27" s="278"/>
      <c r="E27" s="278"/>
      <c r="F27" s="278"/>
      <c r="G27" s="284"/>
      <c r="H27" s="284"/>
      <c r="I27" s="139"/>
      <c r="J27" s="139"/>
      <c r="K27" s="284"/>
      <c r="L27" s="287"/>
      <c r="M27" s="278"/>
      <c r="N27" s="284"/>
      <c r="O27" s="278"/>
      <c r="P27" s="290"/>
    </row>
    <row r="28" spans="1:16">
      <c r="A28" s="273">
        <v>8</v>
      </c>
      <c r="B28" s="276"/>
      <c r="C28" s="279"/>
      <c r="D28" s="276"/>
      <c r="E28" s="276"/>
      <c r="F28" s="276"/>
      <c r="G28" s="282"/>
      <c r="H28" s="282"/>
      <c r="I28" s="138"/>
      <c r="J28" s="138"/>
      <c r="K28" s="282"/>
      <c r="L28" s="285"/>
      <c r="M28" s="276"/>
      <c r="N28" s="282"/>
      <c r="O28" s="276"/>
      <c r="P28" s="288"/>
    </row>
    <row r="29" spans="1:16">
      <c r="A29" s="274"/>
      <c r="B29" s="277"/>
      <c r="C29" s="280"/>
      <c r="D29" s="277"/>
      <c r="E29" s="277"/>
      <c r="F29" s="277"/>
      <c r="G29" s="283"/>
      <c r="H29" s="283"/>
      <c r="I29" s="137"/>
      <c r="J29" s="137"/>
      <c r="K29" s="283"/>
      <c r="L29" s="286"/>
      <c r="M29" s="277"/>
      <c r="N29" s="283"/>
      <c r="O29" s="277"/>
      <c r="P29" s="289"/>
    </row>
    <row r="30" spans="1:16" ht="15.75" thickBot="1">
      <c r="A30" s="275"/>
      <c r="B30" s="278"/>
      <c r="C30" s="281"/>
      <c r="D30" s="278"/>
      <c r="E30" s="278"/>
      <c r="F30" s="278"/>
      <c r="G30" s="284"/>
      <c r="H30" s="284"/>
      <c r="I30" s="139"/>
      <c r="J30" s="139"/>
      <c r="K30" s="284"/>
      <c r="L30" s="287"/>
      <c r="M30" s="278"/>
      <c r="N30" s="284"/>
      <c r="O30" s="278"/>
      <c r="P30" s="290"/>
    </row>
    <row r="31" spans="1:16">
      <c r="A31" s="273">
        <v>9</v>
      </c>
      <c r="B31" s="276"/>
      <c r="C31" s="279"/>
      <c r="D31" s="276"/>
      <c r="E31" s="276"/>
      <c r="F31" s="276"/>
      <c r="G31" s="282"/>
      <c r="H31" s="282"/>
      <c r="I31" s="138"/>
      <c r="J31" s="138"/>
      <c r="K31" s="282"/>
      <c r="L31" s="285"/>
      <c r="M31" s="276"/>
      <c r="N31" s="282"/>
      <c r="O31" s="276"/>
      <c r="P31" s="288"/>
    </row>
    <row r="32" spans="1:16">
      <c r="A32" s="274"/>
      <c r="B32" s="277"/>
      <c r="C32" s="280"/>
      <c r="D32" s="277"/>
      <c r="E32" s="277"/>
      <c r="F32" s="277"/>
      <c r="G32" s="283"/>
      <c r="H32" s="283"/>
      <c r="I32" s="137"/>
      <c r="J32" s="137"/>
      <c r="K32" s="283"/>
      <c r="L32" s="286"/>
      <c r="M32" s="277"/>
      <c r="N32" s="283"/>
      <c r="O32" s="277"/>
      <c r="P32" s="289"/>
    </row>
    <row r="33" spans="1:16" ht="15.75" thickBot="1">
      <c r="A33" s="275"/>
      <c r="B33" s="278"/>
      <c r="C33" s="281"/>
      <c r="D33" s="278"/>
      <c r="E33" s="278"/>
      <c r="F33" s="278"/>
      <c r="G33" s="284"/>
      <c r="H33" s="284"/>
      <c r="I33" s="139"/>
      <c r="J33" s="139"/>
      <c r="K33" s="284"/>
      <c r="L33" s="287"/>
      <c r="M33" s="278"/>
      <c r="N33" s="284"/>
      <c r="O33" s="278"/>
      <c r="P33" s="290"/>
    </row>
    <row r="34" spans="1:16">
      <c r="A34" s="273">
        <v>10</v>
      </c>
      <c r="B34" s="276"/>
      <c r="C34" s="279"/>
      <c r="D34" s="276"/>
      <c r="E34" s="276"/>
      <c r="F34" s="276"/>
      <c r="G34" s="282"/>
      <c r="H34" s="282"/>
      <c r="I34" s="138"/>
      <c r="J34" s="138"/>
      <c r="K34" s="282"/>
      <c r="L34" s="285"/>
      <c r="M34" s="276"/>
      <c r="N34" s="282"/>
      <c r="O34" s="276"/>
      <c r="P34" s="288"/>
    </row>
    <row r="35" spans="1:16">
      <c r="A35" s="274"/>
      <c r="B35" s="277"/>
      <c r="C35" s="280"/>
      <c r="D35" s="277"/>
      <c r="E35" s="277"/>
      <c r="F35" s="277"/>
      <c r="G35" s="283"/>
      <c r="H35" s="283"/>
      <c r="I35" s="137"/>
      <c r="J35" s="137"/>
      <c r="K35" s="283"/>
      <c r="L35" s="286"/>
      <c r="M35" s="277"/>
      <c r="N35" s="283"/>
      <c r="O35" s="277"/>
      <c r="P35" s="289"/>
    </row>
    <row r="36" spans="1:16" ht="15.75" thickBot="1">
      <c r="A36" s="275"/>
      <c r="B36" s="278"/>
      <c r="C36" s="281"/>
      <c r="D36" s="278"/>
      <c r="E36" s="278"/>
      <c r="F36" s="278"/>
      <c r="G36" s="284"/>
      <c r="H36" s="284"/>
      <c r="I36" s="139"/>
      <c r="J36" s="139"/>
      <c r="K36" s="284"/>
      <c r="L36" s="287"/>
      <c r="M36" s="278"/>
      <c r="N36" s="284"/>
      <c r="O36" s="278"/>
      <c r="P36" s="290"/>
    </row>
    <row r="37" spans="1:16">
      <c r="A37" s="273">
        <v>11</v>
      </c>
      <c r="B37" s="276"/>
      <c r="C37" s="279"/>
      <c r="D37" s="276"/>
      <c r="E37" s="276"/>
      <c r="F37" s="276"/>
      <c r="G37" s="282"/>
      <c r="H37" s="282"/>
      <c r="I37" s="138"/>
      <c r="J37" s="138"/>
      <c r="K37" s="282"/>
      <c r="L37" s="285"/>
      <c r="M37" s="276"/>
      <c r="N37" s="282"/>
      <c r="O37" s="276"/>
      <c r="P37" s="288"/>
    </row>
    <row r="38" spans="1:16">
      <c r="A38" s="274"/>
      <c r="B38" s="277"/>
      <c r="C38" s="280"/>
      <c r="D38" s="277"/>
      <c r="E38" s="277"/>
      <c r="F38" s="277"/>
      <c r="G38" s="283"/>
      <c r="H38" s="283"/>
      <c r="I38" s="137"/>
      <c r="J38" s="137"/>
      <c r="K38" s="283"/>
      <c r="L38" s="286"/>
      <c r="M38" s="277"/>
      <c r="N38" s="283"/>
      <c r="O38" s="277"/>
      <c r="P38" s="289"/>
    </row>
    <row r="39" spans="1:16" ht="15.75" thickBot="1">
      <c r="A39" s="275"/>
      <c r="B39" s="278"/>
      <c r="C39" s="281"/>
      <c r="D39" s="278"/>
      <c r="E39" s="278"/>
      <c r="F39" s="278"/>
      <c r="G39" s="284"/>
      <c r="H39" s="284"/>
      <c r="I39" s="139"/>
      <c r="J39" s="139"/>
      <c r="K39" s="284"/>
      <c r="L39" s="287"/>
      <c r="M39" s="278"/>
      <c r="N39" s="284"/>
      <c r="O39" s="278"/>
      <c r="P39" s="290"/>
    </row>
    <row r="40" spans="1:16">
      <c r="A40" s="273">
        <v>12</v>
      </c>
      <c r="B40" s="276"/>
      <c r="C40" s="279"/>
      <c r="D40" s="276"/>
      <c r="E40" s="276"/>
      <c r="F40" s="276"/>
      <c r="G40" s="282"/>
      <c r="H40" s="282"/>
      <c r="I40" s="138"/>
      <c r="J40" s="138"/>
      <c r="K40" s="282"/>
      <c r="L40" s="285"/>
      <c r="M40" s="276"/>
      <c r="N40" s="282"/>
      <c r="O40" s="276"/>
      <c r="P40" s="288"/>
    </row>
    <row r="41" spans="1:16">
      <c r="A41" s="274"/>
      <c r="B41" s="277"/>
      <c r="C41" s="280"/>
      <c r="D41" s="277"/>
      <c r="E41" s="277"/>
      <c r="F41" s="277"/>
      <c r="G41" s="283"/>
      <c r="H41" s="283"/>
      <c r="I41" s="137"/>
      <c r="J41" s="137"/>
      <c r="K41" s="283"/>
      <c r="L41" s="286"/>
      <c r="M41" s="277"/>
      <c r="N41" s="283"/>
      <c r="O41" s="277"/>
      <c r="P41" s="289"/>
    </row>
    <row r="42" spans="1:16" ht="15.75" thickBot="1">
      <c r="A42" s="275"/>
      <c r="B42" s="278"/>
      <c r="C42" s="281"/>
      <c r="D42" s="278"/>
      <c r="E42" s="278"/>
      <c r="F42" s="278"/>
      <c r="G42" s="284"/>
      <c r="H42" s="284"/>
      <c r="I42" s="139"/>
      <c r="J42" s="139"/>
      <c r="K42" s="284"/>
      <c r="L42" s="287"/>
      <c r="M42" s="278"/>
      <c r="N42" s="284"/>
      <c r="O42" s="278"/>
      <c r="P42" s="290"/>
    </row>
    <row r="43" spans="1:16">
      <c r="A43" s="273">
        <v>13</v>
      </c>
      <c r="B43" s="276"/>
      <c r="C43" s="279"/>
      <c r="D43" s="276"/>
      <c r="E43" s="276"/>
      <c r="F43" s="276"/>
      <c r="G43" s="282"/>
      <c r="H43" s="282"/>
      <c r="I43" s="138"/>
      <c r="J43" s="138"/>
      <c r="K43" s="282"/>
      <c r="L43" s="285"/>
      <c r="M43" s="276"/>
      <c r="N43" s="282"/>
      <c r="O43" s="276"/>
      <c r="P43" s="288"/>
    </row>
    <row r="44" spans="1:16">
      <c r="A44" s="274"/>
      <c r="B44" s="277"/>
      <c r="C44" s="280"/>
      <c r="D44" s="277"/>
      <c r="E44" s="277"/>
      <c r="F44" s="277"/>
      <c r="G44" s="283"/>
      <c r="H44" s="283"/>
      <c r="I44" s="137"/>
      <c r="J44" s="137"/>
      <c r="K44" s="283"/>
      <c r="L44" s="286"/>
      <c r="M44" s="277"/>
      <c r="N44" s="283"/>
      <c r="O44" s="277"/>
      <c r="P44" s="289"/>
    </row>
    <row r="45" spans="1:16" ht="15.75" thickBot="1">
      <c r="A45" s="275"/>
      <c r="B45" s="278"/>
      <c r="C45" s="281"/>
      <c r="D45" s="278"/>
      <c r="E45" s="278"/>
      <c r="F45" s="278"/>
      <c r="G45" s="284"/>
      <c r="H45" s="284"/>
      <c r="I45" s="139"/>
      <c r="J45" s="139"/>
      <c r="K45" s="284"/>
      <c r="L45" s="287"/>
      <c r="M45" s="278"/>
      <c r="N45" s="284"/>
      <c r="O45" s="278"/>
      <c r="P45" s="290"/>
    </row>
    <row r="46" spans="1:16">
      <c r="A46" s="273">
        <v>14</v>
      </c>
      <c r="B46" s="276"/>
      <c r="C46" s="279"/>
      <c r="D46" s="276"/>
      <c r="E46" s="276"/>
      <c r="F46" s="276"/>
      <c r="G46" s="282"/>
      <c r="H46" s="282"/>
      <c r="I46" s="138"/>
      <c r="J46" s="138"/>
      <c r="K46" s="282"/>
      <c r="L46" s="285"/>
      <c r="M46" s="276"/>
      <c r="N46" s="282"/>
      <c r="O46" s="276"/>
      <c r="P46" s="288"/>
    </row>
    <row r="47" spans="1:16">
      <c r="A47" s="274"/>
      <c r="B47" s="277"/>
      <c r="C47" s="280"/>
      <c r="D47" s="277"/>
      <c r="E47" s="277"/>
      <c r="F47" s="277"/>
      <c r="G47" s="283"/>
      <c r="H47" s="283"/>
      <c r="I47" s="137"/>
      <c r="J47" s="137"/>
      <c r="K47" s="283"/>
      <c r="L47" s="286"/>
      <c r="M47" s="277"/>
      <c r="N47" s="283"/>
      <c r="O47" s="277"/>
      <c r="P47" s="289"/>
    </row>
    <row r="48" spans="1:16" ht="15.75" thickBot="1">
      <c r="A48" s="275"/>
      <c r="B48" s="278"/>
      <c r="C48" s="281"/>
      <c r="D48" s="278"/>
      <c r="E48" s="278"/>
      <c r="F48" s="278"/>
      <c r="G48" s="284"/>
      <c r="H48" s="284"/>
      <c r="I48" s="139"/>
      <c r="J48" s="139"/>
      <c r="K48" s="284"/>
      <c r="L48" s="287"/>
      <c r="M48" s="278"/>
      <c r="N48" s="284"/>
      <c r="O48" s="278"/>
      <c r="P48" s="290"/>
    </row>
    <row r="49" spans="1:16">
      <c r="A49" s="273">
        <v>15</v>
      </c>
      <c r="B49" s="276"/>
      <c r="C49" s="279"/>
      <c r="D49" s="276"/>
      <c r="E49" s="276"/>
      <c r="F49" s="276"/>
      <c r="G49" s="282"/>
      <c r="H49" s="282"/>
      <c r="I49" s="138"/>
      <c r="J49" s="138"/>
      <c r="K49" s="282"/>
      <c r="L49" s="285"/>
      <c r="M49" s="276"/>
      <c r="N49" s="282"/>
      <c r="O49" s="276"/>
      <c r="P49" s="288"/>
    </row>
    <row r="50" spans="1:16">
      <c r="A50" s="274"/>
      <c r="B50" s="277"/>
      <c r="C50" s="280"/>
      <c r="D50" s="277"/>
      <c r="E50" s="277"/>
      <c r="F50" s="277"/>
      <c r="G50" s="283"/>
      <c r="H50" s="283"/>
      <c r="I50" s="137"/>
      <c r="J50" s="137"/>
      <c r="K50" s="283"/>
      <c r="L50" s="286"/>
      <c r="M50" s="277"/>
      <c r="N50" s="283"/>
      <c r="O50" s="277"/>
      <c r="P50" s="289"/>
    </row>
    <row r="51" spans="1:16" ht="15.75" thickBot="1">
      <c r="A51" s="275"/>
      <c r="B51" s="278"/>
      <c r="C51" s="281"/>
      <c r="D51" s="278"/>
      <c r="E51" s="278"/>
      <c r="F51" s="278"/>
      <c r="G51" s="284"/>
      <c r="H51" s="284"/>
      <c r="I51" s="139"/>
      <c r="J51" s="139"/>
      <c r="K51" s="284"/>
      <c r="L51" s="287"/>
      <c r="M51" s="278"/>
      <c r="N51" s="284"/>
      <c r="O51" s="278"/>
      <c r="P51" s="290"/>
    </row>
    <row r="52" spans="1:16">
      <c r="A52" s="273">
        <v>16</v>
      </c>
      <c r="B52" s="276"/>
      <c r="C52" s="279"/>
      <c r="D52" s="276"/>
      <c r="E52" s="276"/>
      <c r="F52" s="276"/>
      <c r="G52" s="282"/>
      <c r="H52" s="282"/>
      <c r="I52" s="138"/>
      <c r="J52" s="138"/>
      <c r="K52" s="282"/>
      <c r="L52" s="285"/>
      <c r="M52" s="276"/>
      <c r="N52" s="282"/>
      <c r="O52" s="276"/>
      <c r="P52" s="288"/>
    </row>
    <row r="53" spans="1:16">
      <c r="A53" s="274"/>
      <c r="B53" s="277"/>
      <c r="C53" s="280"/>
      <c r="D53" s="277"/>
      <c r="E53" s="277"/>
      <c r="F53" s="277"/>
      <c r="G53" s="283"/>
      <c r="H53" s="283"/>
      <c r="I53" s="137"/>
      <c r="J53" s="137"/>
      <c r="K53" s="283"/>
      <c r="L53" s="286"/>
      <c r="M53" s="277"/>
      <c r="N53" s="283"/>
      <c r="O53" s="277"/>
      <c r="P53" s="289"/>
    </row>
    <row r="54" spans="1:16" ht="15.75" thickBot="1">
      <c r="A54" s="275"/>
      <c r="B54" s="278"/>
      <c r="C54" s="281"/>
      <c r="D54" s="278"/>
      <c r="E54" s="278"/>
      <c r="F54" s="278"/>
      <c r="G54" s="284"/>
      <c r="H54" s="284"/>
      <c r="I54" s="139"/>
      <c r="J54" s="139"/>
      <c r="K54" s="284"/>
      <c r="L54" s="287"/>
      <c r="M54" s="278"/>
      <c r="N54" s="284"/>
      <c r="O54" s="278"/>
      <c r="P54" s="290"/>
    </row>
    <row r="55" spans="1:16">
      <c r="A55" s="273">
        <v>17</v>
      </c>
      <c r="B55" s="276"/>
      <c r="C55" s="279"/>
      <c r="D55" s="276"/>
      <c r="E55" s="276"/>
      <c r="F55" s="276"/>
      <c r="G55" s="282"/>
      <c r="H55" s="282"/>
      <c r="I55" s="138"/>
      <c r="J55" s="138"/>
      <c r="K55" s="282"/>
      <c r="L55" s="285"/>
      <c r="M55" s="276"/>
      <c r="N55" s="282"/>
      <c r="O55" s="276"/>
      <c r="P55" s="288"/>
    </row>
    <row r="56" spans="1:16">
      <c r="A56" s="274"/>
      <c r="B56" s="277"/>
      <c r="C56" s="280"/>
      <c r="D56" s="277"/>
      <c r="E56" s="277"/>
      <c r="F56" s="277"/>
      <c r="G56" s="283"/>
      <c r="H56" s="283"/>
      <c r="I56" s="137"/>
      <c r="J56" s="137"/>
      <c r="K56" s="283"/>
      <c r="L56" s="286"/>
      <c r="M56" s="277"/>
      <c r="N56" s="283"/>
      <c r="O56" s="277"/>
      <c r="P56" s="289"/>
    </row>
    <row r="57" spans="1:16" ht="15.75" thickBot="1">
      <c r="A57" s="275"/>
      <c r="B57" s="278"/>
      <c r="C57" s="281"/>
      <c r="D57" s="278"/>
      <c r="E57" s="278"/>
      <c r="F57" s="278"/>
      <c r="G57" s="284"/>
      <c r="H57" s="284"/>
      <c r="I57" s="139"/>
      <c r="J57" s="139"/>
      <c r="K57" s="284"/>
      <c r="L57" s="287"/>
      <c r="M57" s="278"/>
      <c r="N57" s="284"/>
      <c r="O57" s="278"/>
      <c r="P57" s="290"/>
    </row>
    <row r="58" spans="1:16">
      <c r="A58" s="273">
        <v>18</v>
      </c>
      <c r="B58" s="276"/>
      <c r="C58" s="279"/>
      <c r="D58" s="276"/>
      <c r="E58" s="276"/>
      <c r="F58" s="276"/>
      <c r="G58" s="282"/>
      <c r="H58" s="282"/>
      <c r="I58" s="138"/>
      <c r="J58" s="138"/>
      <c r="K58" s="282"/>
      <c r="L58" s="285"/>
      <c r="M58" s="276"/>
      <c r="N58" s="282"/>
      <c r="O58" s="276"/>
      <c r="P58" s="288"/>
    </row>
    <row r="59" spans="1:16">
      <c r="A59" s="274"/>
      <c r="B59" s="277"/>
      <c r="C59" s="280"/>
      <c r="D59" s="277"/>
      <c r="E59" s="277"/>
      <c r="F59" s="277"/>
      <c r="G59" s="283"/>
      <c r="H59" s="283"/>
      <c r="I59" s="137"/>
      <c r="J59" s="137"/>
      <c r="K59" s="283"/>
      <c r="L59" s="286"/>
      <c r="M59" s="277"/>
      <c r="N59" s="283"/>
      <c r="O59" s="277"/>
      <c r="P59" s="289"/>
    </row>
    <row r="60" spans="1:16" ht="15.75" thickBot="1">
      <c r="A60" s="275"/>
      <c r="B60" s="278"/>
      <c r="C60" s="281"/>
      <c r="D60" s="278"/>
      <c r="E60" s="278"/>
      <c r="F60" s="278"/>
      <c r="G60" s="284"/>
      <c r="H60" s="284"/>
      <c r="I60" s="139"/>
      <c r="J60" s="139"/>
      <c r="K60" s="284"/>
      <c r="L60" s="287"/>
      <c r="M60" s="278"/>
      <c r="N60" s="284"/>
      <c r="O60" s="278"/>
      <c r="P60" s="290"/>
    </row>
    <row r="61" spans="1:16">
      <c r="A61" s="273">
        <v>19</v>
      </c>
      <c r="B61" s="276"/>
      <c r="C61" s="279"/>
      <c r="D61" s="276"/>
      <c r="E61" s="276"/>
      <c r="F61" s="276"/>
      <c r="G61" s="282"/>
      <c r="H61" s="282"/>
      <c r="I61" s="138"/>
      <c r="J61" s="138"/>
      <c r="K61" s="282"/>
      <c r="L61" s="285"/>
      <c r="M61" s="276"/>
      <c r="N61" s="282"/>
      <c r="O61" s="276"/>
      <c r="P61" s="288"/>
    </row>
    <row r="62" spans="1:16">
      <c r="A62" s="274"/>
      <c r="B62" s="277"/>
      <c r="C62" s="280"/>
      <c r="D62" s="277"/>
      <c r="E62" s="277"/>
      <c r="F62" s="277"/>
      <c r="G62" s="283"/>
      <c r="H62" s="283"/>
      <c r="I62" s="137"/>
      <c r="J62" s="137"/>
      <c r="K62" s="283"/>
      <c r="L62" s="286"/>
      <c r="M62" s="277"/>
      <c r="N62" s="283"/>
      <c r="O62" s="277"/>
      <c r="P62" s="289"/>
    </row>
    <row r="63" spans="1:16" ht="15.75" thickBot="1">
      <c r="A63" s="275"/>
      <c r="B63" s="278"/>
      <c r="C63" s="281"/>
      <c r="D63" s="278"/>
      <c r="E63" s="278"/>
      <c r="F63" s="278"/>
      <c r="G63" s="284"/>
      <c r="H63" s="284"/>
      <c r="I63" s="139"/>
      <c r="J63" s="139"/>
      <c r="K63" s="284"/>
      <c r="L63" s="287"/>
      <c r="M63" s="278"/>
      <c r="N63" s="284"/>
      <c r="O63" s="278"/>
      <c r="P63" s="290"/>
    </row>
    <row r="64" spans="1:16">
      <c r="A64" s="273">
        <v>20</v>
      </c>
      <c r="B64" s="276"/>
      <c r="C64" s="279"/>
      <c r="D64" s="276"/>
      <c r="E64" s="276"/>
      <c r="F64" s="276"/>
      <c r="G64" s="282"/>
      <c r="H64" s="282"/>
      <c r="I64" s="138"/>
      <c r="J64" s="138"/>
      <c r="K64" s="282"/>
      <c r="L64" s="285"/>
      <c r="M64" s="276"/>
      <c r="N64" s="282"/>
      <c r="O64" s="276"/>
      <c r="P64" s="288"/>
    </row>
    <row r="65" spans="1:16">
      <c r="A65" s="274"/>
      <c r="B65" s="277"/>
      <c r="C65" s="280"/>
      <c r="D65" s="277"/>
      <c r="E65" s="277"/>
      <c r="F65" s="277"/>
      <c r="G65" s="283"/>
      <c r="H65" s="283"/>
      <c r="I65" s="137"/>
      <c r="J65" s="137"/>
      <c r="K65" s="283"/>
      <c r="L65" s="286"/>
      <c r="M65" s="277"/>
      <c r="N65" s="283"/>
      <c r="O65" s="277"/>
      <c r="P65" s="289"/>
    </row>
    <row r="66" spans="1:16" ht="15.75" thickBot="1">
      <c r="A66" s="275"/>
      <c r="B66" s="278"/>
      <c r="C66" s="281"/>
      <c r="D66" s="278"/>
      <c r="E66" s="278"/>
      <c r="F66" s="278"/>
      <c r="G66" s="284"/>
      <c r="H66" s="284"/>
      <c r="I66" s="139"/>
      <c r="J66" s="139"/>
      <c r="K66" s="284"/>
      <c r="L66" s="287"/>
      <c r="M66" s="278"/>
      <c r="N66" s="284"/>
      <c r="O66" s="278"/>
      <c r="P66" s="290"/>
    </row>
    <row r="67" spans="1:16">
      <c r="A67" s="273">
        <v>21</v>
      </c>
      <c r="B67" s="276"/>
      <c r="C67" s="279"/>
      <c r="D67" s="276"/>
      <c r="E67" s="276"/>
      <c r="F67" s="276"/>
      <c r="G67" s="282"/>
      <c r="H67" s="282"/>
      <c r="I67" s="138"/>
      <c r="J67" s="138"/>
      <c r="K67" s="282"/>
      <c r="L67" s="285"/>
      <c r="M67" s="276"/>
      <c r="N67" s="282"/>
      <c r="O67" s="276"/>
      <c r="P67" s="288"/>
    </row>
    <row r="68" spans="1:16">
      <c r="A68" s="274"/>
      <c r="B68" s="277"/>
      <c r="C68" s="280"/>
      <c r="D68" s="277"/>
      <c r="E68" s="277"/>
      <c r="F68" s="277"/>
      <c r="G68" s="283"/>
      <c r="H68" s="283"/>
      <c r="I68" s="137"/>
      <c r="J68" s="137"/>
      <c r="K68" s="283"/>
      <c r="L68" s="286"/>
      <c r="M68" s="277"/>
      <c r="N68" s="283"/>
      <c r="O68" s="277"/>
      <c r="P68" s="289"/>
    </row>
    <row r="69" spans="1:16" ht="15.75" thickBot="1">
      <c r="A69" s="275"/>
      <c r="B69" s="278"/>
      <c r="C69" s="281"/>
      <c r="D69" s="278"/>
      <c r="E69" s="278"/>
      <c r="F69" s="278"/>
      <c r="G69" s="284"/>
      <c r="H69" s="284"/>
      <c r="I69" s="139"/>
      <c r="J69" s="139"/>
      <c r="K69" s="284"/>
      <c r="L69" s="287"/>
      <c r="M69" s="278"/>
      <c r="N69" s="284"/>
      <c r="O69" s="278"/>
      <c r="P69" s="290"/>
    </row>
    <row r="70" spans="1:16">
      <c r="A70" s="273">
        <v>22</v>
      </c>
      <c r="B70" s="276"/>
      <c r="C70" s="279"/>
      <c r="D70" s="276"/>
      <c r="E70" s="276"/>
      <c r="F70" s="276"/>
      <c r="G70" s="282"/>
      <c r="H70" s="282"/>
      <c r="I70" s="138"/>
      <c r="J70" s="138"/>
      <c r="K70" s="282"/>
      <c r="L70" s="285"/>
      <c r="M70" s="276"/>
      <c r="N70" s="282"/>
      <c r="O70" s="276"/>
      <c r="P70" s="288"/>
    </row>
    <row r="71" spans="1:16">
      <c r="A71" s="274"/>
      <c r="B71" s="277"/>
      <c r="C71" s="280"/>
      <c r="D71" s="277"/>
      <c r="E71" s="277"/>
      <c r="F71" s="277"/>
      <c r="G71" s="283"/>
      <c r="H71" s="283"/>
      <c r="I71" s="137"/>
      <c r="J71" s="137"/>
      <c r="K71" s="283"/>
      <c r="L71" s="286"/>
      <c r="M71" s="277"/>
      <c r="N71" s="283"/>
      <c r="O71" s="277"/>
      <c r="P71" s="289"/>
    </row>
    <row r="72" spans="1:16" ht="15.75" thickBot="1">
      <c r="A72" s="275"/>
      <c r="B72" s="278"/>
      <c r="C72" s="281"/>
      <c r="D72" s="278"/>
      <c r="E72" s="278"/>
      <c r="F72" s="278"/>
      <c r="G72" s="284"/>
      <c r="H72" s="284"/>
      <c r="I72" s="139"/>
      <c r="J72" s="139"/>
      <c r="K72" s="284"/>
      <c r="L72" s="287"/>
      <c r="M72" s="278"/>
      <c r="N72" s="284"/>
      <c r="O72" s="278"/>
      <c r="P72" s="290"/>
    </row>
    <row r="73" spans="1:16">
      <c r="A73" s="273">
        <v>23</v>
      </c>
      <c r="B73" s="276"/>
      <c r="C73" s="279"/>
      <c r="D73" s="276"/>
      <c r="E73" s="276"/>
      <c r="F73" s="276"/>
      <c r="G73" s="282"/>
      <c r="H73" s="282"/>
      <c r="I73" s="138"/>
      <c r="J73" s="138"/>
      <c r="K73" s="282"/>
      <c r="L73" s="285"/>
      <c r="M73" s="276"/>
      <c r="N73" s="282"/>
      <c r="O73" s="276"/>
      <c r="P73" s="288"/>
    </row>
    <row r="74" spans="1:16">
      <c r="A74" s="274"/>
      <c r="B74" s="277"/>
      <c r="C74" s="280"/>
      <c r="D74" s="277"/>
      <c r="E74" s="277"/>
      <c r="F74" s="277"/>
      <c r="G74" s="283"/>
      <c r="H74" s="283"/>
      <c r="I74" s="137"/>
      <c r="J74" s="137"/>
      <c r="K74" s="283"/>
      <c r="L74" s="286"/>
      <c r="M74" s="277"/>
      <c r="N74" s="283"/>
      <c r="O74" s="277"/>
      <c r="P74" s="289"/>
    </row>
    <row r="75" spans="1:16" ht="15.75" thickBot="1">
      <c r="A75" s="275"/>
      <c r="B75" s="278"/>
      <c r="C75" s="281"/>
      <c r="D75" s="278"/>
      <c r="E75" s="278"/>
      <c r="F75" s="278"/>
      <c r="G75" s="284"/>
      <c r="H75" s="284"/>
      <c r="I75" s="139"/>
      <c r="J75" s="139"/>
      <c r="K75" s="284"/>
      <c r="L75" s="287"/>
      <c r="M75" s="278"/>
      <c r="N75" s="284"/>
      <c r="O75" s="278"/>
      <c r="P75" s="290"/>
    </row>
    <row r="76" spans="1:16">
      <c r="A76" s="273">
        <v>24</v>
      </c>
      <c r="B76" s="276"/>
      <c r="C76" s="279"/>
      <c r="D76" s="276"/>
      <c r="E76" s="276"/>
      <c r="F76" s="276"/>
      <c r="G76" s="282"/>
      <c r="H76" s="282"/>
      <c r="I76" s="138"/>
      <c r="J76" s="138"/>
      <c r="K76" s="282"/>
      <c r="L76" s="285"/>
      <c r="M76" s="276"/>
      <c r="N76" s="282"/>
      <c r="O76" s="276"/>
      <c r="P76" s="288"/>
    </row>
    <row r="77" spans="1:16">
      <c r="A77" s="274"/>
      <c r="B77" s="277"/>
      <c r="C77" s="280"/>
      <c r="D77" s="277"/>
      <c r="E77" s="277"/>
      <c r="F77" s="277"/>
      <c r="G77" s="283"/>
      <c r="H77" s="283"/>
      <c r="I77" s="137"/>
      <c r="J77" s="137"/>
      <c r="K77" s="283"/>
      <c r="L77" s="286"/>
      <c r="M77" s="277"/>
      <c r="N77" s="283"/>
      <c r="O77" s="277"/>
      <c r="P77" s="289"/>
    </row>
    <row r="78" spans="1:16" ht="15.75" thickBot="1">
      <c r="A78" s="275"/>
      <c r="B78" s="278"/>
      <c r="C78" s="281"/>
      <c r="D78" s="278"/>
      <c r="E78" s="278"/>
      <c r="F78" s="278"/>
      <c r="G78" s="284"/>
      <c r="H78" s="284"/>
      <c r="I78" s="139"/>
      <c r="J78" s="139"/>
      <c r="K78" s="284"/>
      <c r="L78" s="287"/>
      <c r="M78" s="278"/>
      <c r="N78" s="284"/>
      <c r="O78" s="278"/>
      <c r="P78" s="290"/>
    </row>
    <row r="79" spans="1:16">
      <c r="A79" s="273">
        <v>25</v>
      </c>
      <c r="B79" s="276"/>
      <c r="C79" s="279"/>
      <c r="D79" s="276"/>
      <c r="E79" s="276"/>
      <c r="F79" s="276"/>
      <c r="G79" s="282"/>
      <c r="H79" s="282"/>
      <c r="I79" s="138"/>
      <c r="J79" s="138"/>
      <c r="K79" s="282"/>
      <c r="L79" s="285"/>
      <c r="M79" s="276"/>
      <c r="N79" s="282"/>
      <c r="O79" s="276"/>
      <c r="P79" s="288"/>
    </row>
    <row r="80" spans="1:16">
      <c r="A80" s="274"/>
      <c r="B80" s="277"/>
      <c r="C80" s="280"/>
      <c r="D80" s="277"/>
      <c r="E80" s="277"/>
      <c r="F80" s="277"/>
      <c r="G80" s="283"/>
      <c r="H80" s="283"/>
      <c r="I80" s="137"/>
      <c r="J80" s="137"/>
      <c r="K80" s="283"/>
      <c r="L80" s="286"/>
      <c r="M80" s="277"/>
      <c r="N80" s="283"/>
      <c r="O80" s="277"/>
      <c r="P80" s="289"/>
    </row>
    <row r="81" spans="1:16" ht="15.75" thickBot="1">
      <c r="A81" s="275"/>
      <c r="B81" s="278"/>
      <c r="C81" s="281"/>
      <c r="D81" s="278"/>
      <c r="E81" s="278"/>
      <c r="F81" s="278"/>
      <c r="G81" s="284"/>
      <c r="H81" s="284"/>
      <c r="I81" s="139"/>
      <c r="J81" s="139"/>
      <c r="K81" s="284"/>
      <c r="L81" s="287"/>
      <c r="M81" s="278"/>
      <c r="N81" s="284"/>
      <c r="O81" s="278"/>
      <c r="P81" s="290"/>
    </row>
    <row r="82" spans="1:16">
      <c r="A82" s="273">
        <v>26</v>
      </c>
      <c r="B82" s="276"/>
      <c r="C82" s="279"/>
      <c r="D82" s="276"/>
      <c r="E82" s="276"/>
      <c r="F82" s="276"/>
      <c r="G82" s="282"/>
      <c r="H82" s="282"/>
      <c r="I82" s="138"/>
      <c r="J82" s="138"/>
      <c r="K82" s="282"/>
      <c r="L82" s="285"/>
      <c r="M82" s="276"/>
      <c r="N82" s="282"/>
      <c r="O82" s="276"/>
      <c r="P82" s="288"/>
    </row>
    <row r="83" spans="1:16">
      <c r="A83" s="274"/>
      <c r="B83" s="277"/>
      <c r="C83" s="280"/>
      <c r="D83" s="277"/>
      <c r="E83" s="277"/>
      <c r="F83" s="277"/>
      <c r="G83" s="283"/>
      <c r="H83" s="283"/>
      <c r="I83" s="137"/>
      <c r="J83" s="137"/>
      <c r="K83" s="283"/>
      <c r="L83" s="286"/>
      <c r="M83" s="277"/>
      <c r="N83" s="283"/>
      <c r="O83" s="277"/>
      <c r="P83" s="289"/>
    </row>
    <row r="84" spans="1:16" ht="15.75" thickBot="1">
      <c r="A84" s="275"/>
      <c r="B84" s="278"/>
      <c r="C84" s="281"/>
      <c r="D84" s="278"/>
      <c r="E84" s="278"/>
      <c r="F84" s="278"/>
      <c r="G84" s="284"/>
      <c r="H84" s="284"/>
      <c r="I84" s="139"/>
      <c r="J84" s="139"/>
      <c r="K84" s="284"/>
      <c r="L84" s="287"/>
      <c r="M84" s="278"/>
      <c r="N84" s="284"/>
      <c r="O84" s="278"/>
      <c r="P84" s="290"/>
    </row>
    <row r="85" spans="1:16">
      <c r="A85" s="273">
        <v>27</v>
      </c>
      <c r="B85" s="276"/>
      <c r="C85" s="279"/>
      <c r="D85" s="276"/>
      <c r="E85" s="276"/>
      <c r="F85" s="276"/>
      <c r="G85" s="282"/>
      <c r="H85" s="282"/>
      <c r="I85" s="138"/>
      <c r="J85" s="138"/>
      <c r="K85" s="282"/>
      <c r="L85" s="285"/>
      <c r="M85" s="276"/>
      <c r="N85" s="282"/>
      <c r="O85" s="276"/>
      <c r="P85" s="288"/>
    </row>
    <row r="86" spans="1:16">
      <c r="A86" s="274"/>
      <c r="B86" s="277"/>
      <c r="C86" s="280"/>
      <c r="D86" s="277"/>
      <c r="E86" s="277"/>
      <c r="F86" s="277"/>
      <c r="G86" s="283"/>
      <c r="H86" s="283"/>
      <c r="I86" s="137"/>
      <c r="J86" s="137"/>
      <c r="K86" s="283"/>
      <c r="L86" s="286"/>
      <c r="M86" s="277"/>
      <c r="N86" s="283"/>
      <c r="O86" s="277"/>
      <c r="P86" s="289"/>
    </row>
    <row r="87" spans="1:16" ht="15.75" thickBot="1">
      <c r="A87" s="275"/>
      <c r="B87" s="278"/>
      <c r="C87" s="281"/>
      <c r="D87" s="278"/>
      <c r="E87" s="278"/>
      <c r="F87" s="278"/>
      <c r="G87" s="284"/>
      <c r="H87" s="284"/>
      <c r="I87" s="139"/>
      <c r="J87" s="139"/>
      <c r="K87" s="284"/>
      <c r="L87" s="287"/>
      <c r="M87" s="278"/>
      <c r="N87" s="284"/>
      <c r="O87" s="278"/>
      <c r="P87" s="290"/>
    </row>
    <row r="88" spans="1:16">
      <c r="A88" s="273">
        <v>28</v>
      </c>
      <c r="B88" s="276"/>
      <c r="C88" s="279"/>
      <c r="D88" s="276"/>
      <c r="E88" s="276"/>
      <c r="F88" s="276"/>
      <c r="G88" s="282"/>
      <c r="H88" s="282"/>
      <c r="I88" s="138"/>
      <c r="J88" s="138"/>
      <c r="K88" s="282"/>
      <c r="L88" s="285"/>
      <c r="M88" s="276"/>
      <c r="N88" s="282"/>
      <c r="O88" s="276"/>
      <c r="P88" s="288"/>
    </row>
    <row r="89" spans="1:16">
      <c r="A89" s="274"/>
      <c r="B89" s="277"/>
      <c r="C89" s="280"/>
      <c r="D89" s="277"/>
      <c r="E89" s="277"/>
      <c r="F89" s="277"/>
      <c r="G89" s="283"/>
      <c r="H89" s="283"/>
      <c r="I89" s="137"/>
      <c r="J89" s="137"/>
      <c r="K89" s="283"/>
      <c r="L89" s="286"/>
      <c r="M89" s="277"/>
      <c r="N89" s="283"/>
      <c r="O89" s="277"/>
      <c r="P89" s="289"/>
    </row>
    <row r="90" spans="1:16" ht="15.75" thickBot="1">
      <c r="A90" s="275"/>
      <c r="B90" s="278"/>
      <c r="C90" s="281"/>
      <c r="D90" s="278"/>
      <c r="E90" s="278"/>
      <c r="F90" s="278"/>
      <c r="G90" s="284"/>
      <c r="H90" s="284"/>
      <c r="I90" s="139"/>
      <c r="J90" s="139"/>
      <c r="K90" s="284"/>
      <c r="L90" s="287"/>
      <c r="M90" s="278"/>
      <c r="N90" s="284"/>
      <c r="O90" s="278"/>
      <c r="P90" s="290"/>
    </row>
    <row r="91" spans="1:16">
      <c r="A91" s="273">
        <v>29</v>
      </c>
      <c r="B91" s="276"/>
      <c r="C91" s="279"/>
      <c r="D91" s="276"/>
      <c r="E91" s="276"/>
      <c r="F91" s="276"/>
      <c r="G91" s="282"/>
      <c r="H91" s="282"/>
      <c r="I91" s="138"/>
      <c r="J91" s="138"/>
      <c r="K91" s="282"/>
      <c r="L91" s="285"/>
      <c r="M91" s="276"/>
      <c r="N91" s="282"/>
      <c r="O91" s="276"/>
      <c r="P91" s="288"/>
    </row>
    <row r="92" spans="1:16">
      <c r="A92" s="274"/>
      <c r="B92" s="277"/>
      <c r="C92" s="280"/>
      <c r="D92" s="277"/>
      <c r="E92" s="277"/>
      <c r="F92" s="277"/>
      <c r="G92" s="283"/>
      <c r="H92" s="283"/>
      <c r="I92" s="137"/>
      <c r="J92" s="137"/>
      <c r="K92" s="283"/>
      <c r="L92" s="286"/>
      <c r="M92" s="277"/>
      <c r="N92" s="283"/>
      <c r="O92" s="277"/>
      <c r="P92" s="289"/>
    </row>
    <row r="93" spans="1:16" ht="15.75" thickBot="1">
      <c r="A93" s="275"/>
      <c r="B93" s="278"/>
      <c r="C93" s="281"/>
      <c r="D93" s="278"/>
      <c r="E93" s="278"/>
      <c r="F93" s="278"/>
      <c r="G93" s="284"/>
      <c r="H93" s="284"/>
      <c r="I93" s="139"/>
      <c r="J93" s="139"/>
      <c r="K93" s="284"/>
      <c r="L93" s="287"/>
      <c r="M93" s="278"/>
      <c r="N93" s="284"/>
      <c r="O93" s="278"/>
      <c r="P93" s="290"/>
    </row>
    <row r="94" spans="1:16">
      <c r="A94" s="273">
        <v>30</v>
      </c>
      <c r="B94" s="276"/>
      <c r="C94" s="279"/>
      <c r="D94" s="276"/>
      <c r="E94" s="276"/>
      <c r="F94" s="276"/>
      <c r="G94" s="282"/>
      <c r="H94" s="282"/>
      <c r="I94" s="138"/>
      <c r="J94" s="138"/>
      <c r="K94" s="282"/>
      <c r="L94" s="285"/>
      <c r="M94" s="276"/>
      <c r="N94" s="282"/>
      <c r="O94" s="276"/>
      <c r="P94" s="288"/>
    </row>
    <row r="95" spans="1:16">
      <c r="A95" s="274"/>
      <c r="B95" s="277"/>
      <c r="C95" s="280"/>
      <c r="D95" s="277"/>
      <c r="E95" s="277"/>
      <c r="F95" s="277"/>
      <c r="G95" s="283"/>
      <c r="H95" s="283"/>
      <c r="I95" s="137"/>
      <c r="J95" s="137"/>
      <c r="K95" s="283"/>
      <c r="L95" s="286"/>
      <c r="M95" s="277"/>
      <c r="N95" s="283"/>
      <c r="O95" s="277"/>
      <c r="P95" s="289"/>
    </row>
    <row r="96" spans="1:16" ht="15.75" thickBot="1">
      <c r="A96" s="275"/>
      <c r="B96" s="278"/>
      <c r="C96" s="281"/>
      <c r="D96" s="278"/>
      <c r="E96" s="278"/>
      <c r="F96" s="278"/>
      <c r="G96" s="284"/>
      <c r="H96" s="284"/>
      <c r="I96" s="139"/>
      <c r="J96" s="139"/>
      <c r="K96" s="284"/>
      <c r="L96" s="287"/>
      <c r="M96" s="278"/>
      <c r="N96" s="284"/>
      <c r="O96" s="278"/>
      <c r="P96" s="290"/>
    </row>
    <row r="97" spans="1:16">
      <c r="A97" s="273">
        <v>31</v>
      </c>
      <c r="B97" s="276"/>
      <c r="C97" s="279"/>
      <c r="D97" s="276"/>
      <c r="E97" s="276"/>
      <c r="F97" s="276"/>
      <c r="G97" s="282"/>
      <c r="H97" s="282"/>
      <c r="I97" s="138"/>
      <c r="J97" s="138"/>
      <c r="K97" s="282"/>
      <c r="L97" s="285"/>
      <c r="M97" s="276"/>
      <c r="N97" s="282"/>
      <c r="O97" s="276"/>
      <c r="P97" s="288"/>
    </row>
    <row r="98" spans="1:16">
      <c r="A98" s="274"/>
      <c r="B98" s="277"/>
      <c r="C98" s="280"/>
      <c r="D98" s="277"/>
      <c r="E98" s="277"/>
      <c r="F98" s="277"/>
      <c r="G98" s="283"/>
      <c r="H98" s="283"/>
      <c r="I98" s="137"/>
      <c r="J98" s="137"/>
      <c r="K98" s="283"/>
      <c r="L98" s="286"/>
      <c r="M98" s="277"/>
      <c r="N98" s="283"/>
      <c r="O98" s="277"/>
      <c r="P98" s="289"/>
    </row>
    <row r="99" spans="1:16" ht="15.75" thickBot="1">
      <c r="A99" s="275"/>
      <c r="B99" s="278"/>
      <c r="C99" s="281"/>
      <c r="D99" s="278"/>
      <c r="E99" s="278"/>
      <c r="F99" s="278"/>
      <c r="G99" s="284"/>
      <c r="H99" s="284"/>
      <c r="I99" s="139"/>
      <c r="J99" s="139"/>
      <c r="K99" s="284"/>
      <c r="L99" s="287"/>
      <c r="M99" s="278"/>
      <c r="N99" s="284"/>
      <c r="O99" s="278"/>
      <c r="P99" s="290"/>
    </row>
    <row r="100" spans="1:16">
      <c r="A100" s="273">
        <v>32</v>
      </c>
      <c r="B100" s="276"/>
      <c r="C100" s="279"/>
      <c r="D100" s="276"/>
      <c r="E100" s="276"/>
      <c r="F100" s="276"/>
      <c r="G100" s="282"/>
      <c r="H100" s="282"/>
      <c r="I100" s="138"/>
      <c r="J100" s="138"/>
      <c r="K100" s="282"/>
      <c r="L100" s="285"/>
      <c r="M100" s="276"/>
      <c r="N100" s="282"/>
      <c r="O100" s="276"/>
      <c r="P100" s="288"/>
    </row>
    <row r="101" spans="1:16">
      <c r="A101" s="274"/>
      <c r="B101" s="277"/>
      <c r="C101" s="280"/>
      <c r="D101" s="277"/>
      <c r="E101" s="277"/>
      <c r="F101" s="277"/>
      <c r="G101" s="283"/>
      <c r="H101" s="283"/>
      <c r="I101" s="137"/>
      <c r="J101" s="137"/>
      <c r="K101" s="283"/>
      <c r="L101" s="286"/>
      <c r="M101" s="277"/>
      <c r="N101" s="283"/>
      <c r="O101" s="277"/>
      <c r="P101" s="289"/>
    </row>
    <row r="102" spans="1:16" ht="15.75" thickBot="1">
      <c r="A102" s="275"/>
      <c r="B102" s="278"/>
      <c r="C102" s="281"/>
      <c r="D102" s="278"/>
      <c r="E102" s="278"/>
      <c r="F102" s="278"/>
      <c r="G102" s="284"/>
      <c r="H102" s="284"/>
      <c r="I102" s="139"/>
      <c r="J102" s="139"/>
      <c r="K102" s="284"/>
      <c r="L102" s="287"/>
      <c r="M102" s="278"/>
      <c r="N102" s="284"/>
      <c r="O102" s="278"/>
      <c r="P102" s="290"/>
    </row>
    <row r="103" spans="1:16">
      <c r="A103" s="273">
        <v>33</v>
      </c>
      <c r="B103" s="276"/>
      <c r="C103" s="279"/>
      <c r="D103" s="276"/>
      <c r="E103" s="276"/>
      <c r="F103" s="276"/>
      <c r="G103" s="282"/>
      <c r="H103" s="282"/>
      <c r="I103" s="138"/>
      <c r="J103" s="138"/>
      <c r="K103" s="282"/>
      <c r="L103" s="285"/>
      <c r="M103" s="276"/>
      <c r="N103" s="282"/>
      <c r="O103" s="276"/>
      <c r="P103" s="288"/>
    </row>
    <row r="104" spans="1:16">
      <c r="A104" s="274"/>
      <c r="B104" s="277"/>
      <c r="C104" s="280"/>
      <c r="D104" s="277"/>
      <c r="E104" s="277"/>
      <c r="F104" s="277"/>
      <c r="G104" s="283"/>
      <c r="H104" s="283"/>
      <c r="I104" s="137"/>
      <c r="J104" s="137"/>
      <c r="K104" s="283"/>
      <c r="L104" s="286"/>
      <c r="M104" s="277"/>
      <c r="N104" s="283"/>
      <c r="O104" s="277"/>
      <c r="P104" s="289"/>
    </row>
    <row r="105" spans="1:16" ht="15.75" thickBot="1">
      <c r="A105" s="275"/>
      <c r="B105" s="278"/>
      <c r="C105" s="281"/>
      <c r="D105" s="278"/>
      <c r="E105" s="278"/>
      <c r="F105" s="278"/>
      <c r="G105" s="284"/>
      <c r="H105" s="284"/>
      <c r="I105" s="139"/>
      <c r="J105" s="139"/>
      <c r="K105" s="284"/>
      <c r="L105" s="287"/>
      <c r="M105" s="278"/>
      <c r="N105" s="284"/>
      <c r="O105" s="278"/>
      <c r="P105" s="290"/>
    </row>
    <row r="106" spans="1:16">
      <c r="A106" s="273">
        <v>34</v>
      </c>
      <c r="B106" s="276"/>
      <c r="C106" s="279"/>
      <c r="D106" s="276"/>
      <c r="E106" s="276"/>
      <c r="F106" s="276"/>
      <c r="G106" s="282"/>
      <c r="H106" s="282"/>
      <c r="I106" s="138"/>
      <c r="J106" s="138"/>
      <c r="K106" s="282"/>
      <c r="L106" s="285"/>
      <c r="M106" s="276"/>
      <c r="N106" s="282"/>
      <c r="O106" s="276"/>
      <c r="P106" s="288"/>
    </row>
    <row r="107" spans="1:16">
      <c r="A107" s="274"/>
      <c r="B107" s="277"/>
      <c r="C107" s="280"/>
      <c r="D107" s="277"/>
      <c r="E107" s="277"/>
      <c r="F107" s="277"/>
      <c r="G107" s="283"/>
      <c r="H107" s="283"/>
      <c r="I107" s="137"/>
      <c r="J107" s="137"/>
      <c r="K107" s="283"/>
      <c r="L107" s="286"/>
      <c r="M107" s="277"/>
      <c r="N107" s="283"/>
      <c r="O107" s="277"/>
      <c r="P107" s="289"/>
    </row>
    <row r="108" spans="1:16" ht="15.75" thickBot="1">
      <c r="A108" s="275"/>
      <c r="B108" s="278"/>
      <c r="C108" s="281"/>
      <c r="D108" s="278"/>
      <c r="E108" s="278"/>
      <c r="F108" s="278"/>
      <c r="G108" s="284"/>
      <c r="H108" s="284"/>
      <c r="I108" s="139"/>
      <c r="J108" s="139"/>
      <c r="K108" s="284"/>
      <c r="L108" s="287"/>
      <c r="M108" s="278"/>
      <c r="N108" s="284"/>
      <c r="O108" s="278"/>
      <c r="P108" s="290"/>
    </row>
    <row r="109" spans="1:16">
      <c r="A109" s="273">
        <v>35</v>
      </c>
      <c r="B109" s="276"/>
      <c r="C109" s="279"/>
      <c r="D109" s="276"/>
      <c r="E109" s="276"/>
      <c r="F109" s="276"/>
      <c r="G109" s="282"/>
      <c r="H109" s="282"/>
      <c r="I109" s="138"/>
      <c r="J109" s="138"/>
      <c r="K109" s="282"/>
      <c r="L109" s="285"/>
      <c r="M109" s="276"/>
      <c r="N109" s="282"/>
      <c r="O109" s="276"/>
      <c r="P109" s="288"/>
    </row>
    <row r="110" spans="1:16">
      <c r="A110" s="274"/>
      <c r="B110" s="277"/>
      <c r="C110" s="280"/>
      <c r="D110" s="277"/>
      <c r="E110" s="277"/>
      <c r="F110" s="277"/>
      <c r="G110" s="283"/>
      <c r="H110" s="283"/>
      <c r="I110" s="137"/>
      <c r="J110" s="137"/>
      <c r="K110" s="283"/>
      <c r="L110" s="286"/>
      <c r="M110" s="277"/>
      <c r="N110" s="283"/>
      <c r="O110" s="277"/>
      <c r="P110" s="289"/>
    </row>
    <row r="111" spans="1:16" ht="15.75" thickBot="1">
      <c r="A111" s="275"/>
      <c r="B111" s="278"/>
      <c r="C111" s="281"/>
      <c r="D111" s="278"/>
      <c r="E111" s="278"/>
      <c r="F111" s="278"/>
      <c r="G111" s="284"/>
      <c r="H111" s="284"/>
      <c r="I111" s="139"/>
      <c r="J111" s="139"/>
      <c r="K111" s="284"/>
      <c r="L111" s="287"/>
      <c r="M111" s="278"/>
      <c r="N111" s="284"/>
      <c r="O111" s="278"/>
      <c r="P111" s="290"/>
    </row>
    <row r="112" spans="1:16">
      <c r="A112" s="273">
        <v>36</v>
      </c>
      <c r="B112" s="276"/>
      <c r="C112" s="279"/>
      <c r="D112" s="276"/>
      <c r="E112" s="276"/>
      <c r="F112" s="276"/>
      <c r="G112" s="282"/>
      <c r="H112" s="282"/>
      <c r="I112" s="138"/>
      <c r="J112" s="138"/>
      <c r="K112" s="282"/>
      <c r="L112" s="285"/>
      <c r="M112" s="276"/>
      <c r="N112" s="282"/>
      <c r="O112" s="276"/>
      <c r="P112" s="288"/>
    </row>
    <row r="113" spans="1:16">
      <c r="A113" s="274"/>
      <c r="B113" s="277"/>
      <c r="C113" s="280"/>
      <c r="D113" s="277"/>
      <c r="E113" s="277"/>
      <c r="F113" s="277"/>
      <c r="G113" s="283"/>
      <c r="H113" s="283"/>
      <c r="I113" s="137"/>
      <c r="J113" s="137"/>
      <c r="K113" s="283"/>
      <c r="L113" s="286"/>
      <c r="M113" s="277"/>
      <c r="N113" s="283"/>
      <c r="O113" s="277"/>
      <c r="P113" s="289"/>
    </row>
    <row r="114" spans="1:16" ht="15.75" thickBot="1">
      <c r="A114" s="275"/>
      <c r="B114" s="278"/>
      <c r="C114" s="281"/>
      <c r="D114" s="278"/>
      <c r="E114" s="278"/>
      <c r="F114" s="278"/>
      <c r="G114" s="284"/>
      <c r="H114" s="284"/>
      <c r="I114" s="139"/>
      <c r="J114" s="139"/>
      <c r="K114" s="284"/>
      <c r="L114" s="287"/>
      <c r="M114" s="278"/>
      <c r="N114" s="284"/>
      <c r="O114" s="278"/>
      <c r="P114" s="290"/>
    </row>
    <row r="115" spans="1:16">
      <c r="A115" s="273">
        <v>37</v>
      </c>
      <c r="B115" s="276"/>
      <c r="C115" s="279"/>
      <c r="D115" s="276"/>
      <c r="E115" s="276"/>
      <c r="F115" s="276"/>
      <c r="G115" s="282"/>
      <c r="H115" s="282"/>
      <c r="I115" s="138"/>
      <c r="J115" s="138"/>
      <c r="K115" s="282"/>
      <c r="L115" s="285"/>
      <c r="M115" s="276"/>
      <c r="N115" s="282"/>
      <c r="O115" s="276"/>
      <c r="P115" s="288"/>
    </row>
    <row r="116" spans="1:16">
      <c r="A116" s="274"/>
      <c r="B116" s="277"/>
      <c r="C116" s="280"/>
      <c r="D116" s="277"/>
      <c r="E116" s="277"/>
      <c r="F116" s="277"/>
      <c r="G116" s="283"/>
      <c r="H116" s="283"/>
      <c r="I116" s="137"/>
      <c r="J116" s="137"/>
      <c r="K116" s="283"/>
      <c r="L116" s="286"/>
      <c r="M116" s="277"/>
      <c r="N116" s="283"/>
      <c r="O116" s="277"/>
      <c r="P116" s="289"/>
    </row>
    <row r="117" spans="1:16" ht="15.75" thickBot="1">
      <c r="A117" s="275"/>
      <c r="B117" s="278"/>
      <c r="C117" s="281"/>
      <c r="D117" s="278"/>
      <c r="E117" s="278"/>
      <c r="F117" s="278"/>
      <c r="G117" s="284"/>
      <c r="H117" s="284"/>
      <c r="I117" s="139"/>
      <c r="J117" s="139"/>
      <c r="K117" s="284"/>
      <c r="L117" s="287"/>
      <c r="M117" s="278"/>
      <c r="N117" s="284"/>
      <c r="O117" s="278"/>
      <c r="P117" s="290"/>
    </row>
    <row r="118" spans="1:16">
      <c r="A118" s="273">
        <v>38</v>
      </c>
      <c r="B118" s="276"/>
      <c r="C118" s="279"/>
      <c r="D118" s="276"/>
      <c r="E118" s="276"/>
      <c r="F118" s="276"/>
      <c r="G118" s="282"/>
      <c r="H118" s="282"/>
      <c r="I118" s="138"/>
      <c r="J118" s="138"/>
      <c r="K118" s="282"/>
      <c r="L118" s="285"/>
      <c r="M118" s="276"/>
      <c r="N118" s="282"/>
      <c r="O118" s="276"/>
      <c r="P118" s="288"/>
    </row>
    <row r="119" spans="1:16">
      <c r="A119" s="274"/>
      <c r="B119" s="277"/>
      <c r="C119" s="280"/>
      <c r="D119" s="277"/>
      <c r="E119" s="277"/>
      <c r="F119" s="277"/>
      <c r="G119" s="283"/>
      <c r="H119" s="283"/>
      <c r="I119" s="137"/>
      <c r="J119" s="137"/>
      <c r="K119" s="283"/>
      <c r="L119" s="286"/>
      <c r="M119" s="277"/>
      <c r="N119" s="283"/>
      <c r="O119" s="277"/>
      <c r="P119" s="289"/>
    </row>
    <row r="120" spans="1:16" ht="15.75" thickBot="1">
      <c r="A120" s="275"/>
      <c r="B120" s="278"/>
      <c r="C120" s="281"/>
      <c r="D120" s="278"/>
      <c r="E120" s="278"/>
      <c r="F120" s="278"/>
      <c r="G120" s="284"/>
      <c r="H120" s="284"/>
      <c r="I120" s="139"/>
      <c r="J120" s="139"/>
      <c r="K120" s="284"/>
      <c r="L120" s="287"/>
      <c r="M120" s="278"/>
      <c r="N120" s="284"/>
      <c r="O120" s="278"/>
      <c r="P120" s="290"/>
    </row>
    <row r="121" spans="1:16">
      <c r="A121" s="273">
        <v>39</v>
      </c>
      <c r="B121" s="276"/>
      <c r="C121" s="279"/>
      <c r="D121" s="276"/>
      <c r="E121" s="276"/>
      <c r="F121" s="276"/>
      <c r="G121" s="282"/>
      <c r="H121" s="282"/>
      <c r="I121" s="138"/>
      <c r="J121" s="138"/>
      <c r="K121" s="282"/>
      <c r="L121" s="285"/>
      <c r="M121" s="276"/>
      <c r="N121" s="282"/>
      <c r="O121" s="276"/>
      <c r="P121" s="288"/>
    </row>
    <row r="122" spans="1:16">
      <c r="A122" s="274"/>
      <c r="B122" s="277"/>
      <c r="C122" s="280"/>
      <c r="D122" s="277"/>
      <c r="E122" s="277"/>
      <c r="F122" s="277"/>
      <c r="G122" s="283"/>
      <c r="H122" s="283"/>
      <c r="I122" s="137"/>
      <c r="J122" s="137"/>
      <c r="K122" s="283"/>
      <c r="L122" s="286"/>
      <c r="M122" s="277"/>
      <c r="N122" s="283"/>
      <c r="O122" s="277"/>
      <c r="P122" s="289"/>
    </row>
    <row r="123" spans="1:16" ht="15.75" thickBot="1">
      <c r="A123" s="275"/>
      <c r="B123" s="278"/>
      <c r="C123" s="281"/>
      <c r="D123" s="278"/>
      <c r="E123" s="278"/>
      <c r="F123" s="278"/>
      <c r="G123" s="284"/>
      <c r="H123" s="284"/>
      <c r="I123" s="139"/>
      <c r="J123" s="139"/>
      <c r="K123" s="284"/>
      <c r="L123" s="287"/>
      <c r="M123" s="278"/>
      <c r="N123" s="284"/>
      <c r="O123" s="278"/>
      <c r="P123" s="290"/>
    </row>
    <row r="124" spans="1:16">
      <c r="A124" s="273">
        <v>40</v>
      </c>
      <c r="B124" s="276"/>
      <c r="C124" s="279"/>
      <c r="D124" s="276"/>
      <c r="E124" s="276"/>
      <c r="F124" s="276"/>
      <c r="G124" s="282"/>
      <c r="H124" s="282"/>
      <c r="I124" s="138"/>
      <c r="J124" s="138"/>
      <c r="K124" s="282"/>
      <c r="L124" s="285"/>
      <c r="M124" s="276"/>
      <c r="N124" s="282"/>
      <c r="O124" s="276"/>
      <c r="P124" s="288"/>
    </row>
    <row r="125" spans="1:16">
      <c r="A125" s="274"/>
      <c r="B125" s="277"/>
      <c r="C125" s="280"/>
      <c r="D125" s="277"/>
      <c r="E125" s="277"/>
      <c r="F125" s="277"/>
      <c r="G125" s="283"/>
      <c r="H125" s="283"/>
      <c r="I125" s="137"/>
      <c r="J125" s="137"/>
      <c r="K125" s="283"/>
      <c r="L125" s="286"/>
      <c r="M125" s="277"/>
      <c r="N125" s="283"/>
      <c r="O125" s="277"/>
      <c r="P125" s="289"/>
    </row>
    <row r="126" spans="1:16" ht="15.75" thickBot="1">
      <c r="A126" s="275"/>
      <c r="B126" s="278"/>
      <c r="C126" s="281"/>
      <c r="D126" s="278"/>
      <c r="E126" s="278"/>
      <c r="F126" s="278"/>
      <c r="G126" s="284"/>
      <c r="H126" s="284"/>
      <c r="I126" s="139"/>
      <c r="J126" s="139"/>
      <c r="K126" s="284"/>
      <c r="L126" s="287"/>
      <c r="M126" s="278"/>
      <c r="N126" s="284"/>
      <c r="O126" s="278"/>
      <c r="P126" s="290"/>
    </row>
    <row r="127" spans="1:16">
      <c r="A127" s="273">
        <v>41</v>
      </c>
      <c r="B127" s="276"/>
      <c r="C127" s="279"/>
      <c r="D127" s="276"/>
      <c r="E127" s="276"/>
      <c r="F127" s="276"/>
      <c r="G127" s="282"/>
      <c r="H127" s="282"/>
      <c r="I127" s="138"/>
      <c r="J127" s="138"/>
      <c r="K127" s="282"/>
      <c r="L127" s="285"/>
      <c r="M127" s="276"/>
      <c r="N127" s="282"/>
      <c r="O127" s="276"/>
      <c r="P127" s="288"/>
    </row>
    <row r="128" spans="1:16">
      <c r="A128" s="274"/>
      <c r="B128" s="277"/>
      <c r="C128" s="280"/>
      <c r="D128" s="277"/>
      <c r="E128" s="277"/>
      <c r="F128" s="277"/>
      <c r="G128" s="283"/>
      <c r="H128" s="283"/>
      <c r="I128" s="137"/>
      <c r="J128" s="137"/>
      <c r="K128" s="283"/>
      <c r="L128" s="286"/>
      <c r="M128" s="277"/>
      <c r="N128" s="283"/>
      <c r="O128" s="277"/>
      <c r="P128" s="289"/>
    </row>
    <row r="129" spans="1:16" ht="15.75" thickBot="1">
      <c r="A129" s="275"/>
      <c r="B129" s="278"/>
      <c r="C129" s="281"/>
      <c r="D129" s="278"/>
      <c r="E129" s="278"/>
      <c r="F129" s="278"/>
      <c r="G129" s="284"/>
      <c r="H129" s="284"/>
      <c r="I129" s="139"/>
      <c r="J129" s="139"/>
      <c r="K129" s="284"/>
      <c r="L129" s="287"/>
      <c r="M129" s="278"/>
      <c r="N129" s="284"/>
      <c r="O129" s="278"/>
      <c r="P129" s="290"/>
    </row>
    <row r="130" spans="1:16">
      <c r="A130" s="273">
        <v>42</v>
      </c>
      <c r="B130" s="276"/>
      <c r="C130" s="279"/>
      <c r="D130" s="276"/>
      <c r="E130" s="276"/>
      <c r="F130" s="276"/>
      <c r="G130" s="282"/>
      <c r="H130" s="282"/>
      <c r="I130" s="138"/>
      <c r="J130" s="138"/>
      <c r="K130" s="282"/>
      <c r="L130" s="285"/>
      <c r="M130" s="276"/>
      <c r="N130" s="282"/>
      <c r="O130" s="276"/>
      <c r="P130" s="288"/>
    </row>
    <row r="131" spans="1:16">
      <c r="A131" s="274"/>
      <c r="B131" s="277"/>
      <c r="C131" s="280"/>
      <c r="D131" s="277"/>
      <c r="E131" s="277"/>
      <c r="F131" s="277"/>
      <c r="G131" s="283"/>
      <c r="H131" s="283"/>
      <c r="I131" s="137"/>
      <c r="J131" s="137"/>
      <c r="K131" s="283"/>
      <c r="L131" s="286"/>
      <c r="M131" s="277"/>
      <c r="N131" s="283"/>
      <c r="O131" s="277"/>
      <c r="P131" s="289"/>
    </row>
    <row r="132" spans="1:16" ht="15.75" thickBot="1">
      <c r="A132" s="275"/>
      <c r="B132" s="278"/>
      <c r="C132" s="281"/>
      <c r="D132" s="278"/>
      <c r="E132" s="278"/>
      <c r="F132" s="278"/>
      <c r="G132" s="284"/>
      <c r="H132" s="284"/>
      <c r="I132" s="139"/>
      <c r="J132" s="139"/>
      <c r="K132" s="284"/>
      <c r="L132" s="287"/>
      <c r="M132" s="278"/>
      <c r="N132" s="284"/>
      <c r="O132" s="278"/>
      <c r="P132" s="290"/>
    </row>
    <row r="133" spans="1:16">
      <c r="A133" s="273">
        <v>43</v>
      </c>
      <c r="B133" s="276"/>
      <c r="C133" s="279"/>
      <c r="D133" s="276"/>
      <c r="E133" s="276"/>
      <c r="F133" s="276"/>
      <c r="G133" s="282"/>
      <c r="H133" s="282"/>
      <c r="I133" s="138"/>
      <c r="J133" s="138"/>
      <c r="K133" s="282"/>
      <c r="L133" s="285"/>
      <c r="M133" s="276"/>
      <c r="N133" s="282"/>
      <c r="O133" s="276"/>
      <c r="P133" s="288"/>
    </row>
    <row r="134" spans="1:16">
      <c r="A134" s="274"/>
      <c r="B134" s="277"/>
      <c r="C134" s="280"/>
      <c r="D134" s="277"/>
      <c r="E134" s="277"/>
      <c r="F134" s="277"/>
      <c r="G134" s="283"/>
      <c r="H134" s="283"/>
      <c r="I134" s="137"/>
      <c r="J134" s="137"/>
      <c r="K134" s="283"/>
      <c r="L134" s="286"/>
      <c r="M134" s="277"/>
      <c r="N134" s="283"/>
      <c r="O134" s="277"/>
      <c r="P134" s="289"/>
    </row>
    <row r="135" spans="1:16" ht="15.75" thickBot="1">
      <c r="A135" s="275"/>
      <c r="B135" s="278"/>
      <c r="C135" s="281"/>
      <c r="D135" s="278"/>
      <c r="E135" s="278"/>
      <c r="F135" s="278"/>
      <c r="G135" s="284"/>
      <c r="H135" s="284"/>
      <c r="I135" s="139"/>
      <c r="J135" s="139"/>
      <c r="K135" s="284"/>
      <c r="L135" s="287"/>
      <c r="M135" s="278"/>
      <c r="N135" s="284"/>
      <c r="O135" s="278"/>
      <c r="P135" s="290"/>
    </row>
    <row r="136" spans="1:16">
      <c r="A136" s="273">
        <v>44</v>
      </c>
      <c r="B136" s="276"/>
      <c r="C136" s="279"/>
      <c r="D136" s="276"/>
      <c r="E136" s="276"/>
      <c r="F136" s="276"/>
      <c r="G136" s="282"/>
      <c r="H136" s="282"/>
      <c r="I136" s="138"/>
      <c r="J136" s="138"/>
      <c r="K136" s="282"/>
      <c r="L136" s="285"/>
      <c r="M136" s="276"/>
      <c r="N136" s="282"/>
      <c r="O136" s="276"/>
      <c r="P136" s="288"/>
    </row>
    <row r="137" spans="1:16">
      <c r="A137" s="274"/>
      <c r="B137" s="277"/>
      <c r="C137" s="280"/>
      <c r="D137" s="277"/>
      <c r="E137" s="277"/>
      <c r="F137" s="277"/>
      <c r="G137" s="283"/>
      <c r="H137" s="283"/>
      <c r="I137" s="137"/>
      <c r="J137" s="137"/>
      <c r="K137" s="283"/>
      <c r="L137" s="286"/>
      <c r="M137" s="277"/>
      <c r="N137" s="283"/>
      <c r="O137" s="277"/>
      <c r="P137" s="289"/>
    </row>
    <row r="138" spans="1:16" ht="15.75" thickBot="1">
      <c r="A138" s="275"/>
      <c r="B138" s="278"/>
      <c r="C138" s="281"/>
      <c r="D138" s="278"/>
      <c r="E138" s="278"/>
      <c r="F138" s="278"/>
      <c r="G138" s="284"/>
      <c r="H138" s="284"/>
      <c r="I138" s="139"/>
      <c r="J138" s="139"/>
      <c r="K138" s="284"/>
      <c r="L138" s="287"/>
      <c r="M138" s="278"/>
      <c r="N138" s="284"/>
      <c r="O138" s="278"/>
      <c r="P138" s="290"/>
    </row>
    <row r="139" spans="1:16">
      <c r="A139" s="273">
        <v>45</v>
      </c>
      <c r="B139" s="276"/>
      <c r="C139" s="279"/>
      <c r="D139" s="276"/>
      <c r="E139" s="276"/>
      <c r="F139" s="276"/>
      <c r="G139" s="282"/>
      <c r="H139" s="282"/>
      <c r="I139" s="138"/>
      <c r="J139" s="138"/>
      <c r="K139" s="282"/>
      <c r="L139" s="285"/>
      <c r="M139" s="276"/>
      <c r="N139" s="282"/>
      <c r="O139" s="276"/>
      <c r="P139" s="288"/>
    </row>
    <row r="140" spans="1:16">
      <c r="A140" s="274"/>
      <c r="B140" s="277"/>
      <c r="C140" s="280"/>
      <c r="D140" s="277"/>
      <c r="E140" s="277"/>
      <c r="F140" s="277"/>
      <c r="G140" s="283"/>
      <c r="H140" s="283"/>
      <c r="I140" s="137"/>
      <c r="J140" s="137"/>
      <c r="K140" s="283"/>
      <c r="L140" s="286"/>
      <c r="M140" s="277"/>
      <c r="N140" s="283"/>
      <c r="O140" s="277"/>
      <c r="P140" s="289"/>
    </row>
    <row r="141" spans="1:16" ht="15.75" thickBot="1">
      <c r="A141" s="275"/>
      <c r="B141" s="278"/>
      <c r="C141" s="281"/>
      <c r="D141" s="278"/>
      <c r="E141" s="278"/>
      <c r="F141" s="278"/>
      <c r="G141" s="284"/>
      <c r="H141" s="284"/>
      <c r="I141" s="139"/>
      <c r="J141" s="139"/>
      <c r="K141" s="284"/>
      <c r="L141" s="287"/>
      <c r="M141" s="278"/>
      <c r="N141" s="284"/>
      <c r="O141" s="278"/>
      <c r="P141" s="290"/>
    </row>
    <row r="142" spans="1:16">
      <c r="A142" s="273">
        <v>46</v>
      </c>
      <c r="B142" s="276"/>
      <c r="C142" s="279"/>
      <c r="D142" s="276"/>
      <c r="E142" s="276"/>
      <c r="F142" s="276"/>
      <c r="G142" s="282"/>
      <c r="H142" s="282"/>
      <c r="I142" s="138"/>
      <c r="J142" s="138"/>
      <c r="K142" s="282"/>
      <c r="L142" s="285"/>
      <c r="M142" s="276"/>
      <c r="N142" s="282"/>
      <c r="O142" s="276"/>
      <c r="P142" s="288"/>
    </row>
    <row r="143" spans="1:16">
      <c r="A143" s="274"/>
      <c r="B143" s="277"/>
      <c r="C143" s="280"/>
      <c r="D143" s="277"/>
      <c r="E143" s="277"/>
      <c r="F143" s="277"/>
      <c r="G143" s="283"/>
      <c r="H143" s="283"/>
      <c r="I143" s="137"/>
      <c r="J143" s="137"/>
      <c r="K143" s="283"/>
      <c r="L143" s="286"/>
      <c r="M143" s="277"/>
      <c r="N143" s="283"/>
      <c r="O143" s="277"/>
      <c r="P143" s="289"/>
    </row>
    <row r="144" spans="1:16" ht="15.75" thickBot="1">
      <c r="A144" s="275"/>
      <c r="B144" s="278"/>
      <c r="C144" s="281"/>
      <c r="D144" s="278"/>
      <c r="E144" s="278"/>
      <c r="F144" s="278"/>
      <c r="G144" s="284"/>
      <c r="H144" s="284"/>
      <c r="I144" s="139"/>
      <c r="J144" s="139"/>
      <c r="K144" s="284"/>
      <c r="L144" s="287"/>
      <c r="M144" s="278"/>
      <c r="N144" s="284"/>
      <c r="O144" s="278"/>
      <c r="P144" s="290"/>
    </row>
    <row r="145" spans="1:16">
      <c r="A145" s="273">
        <v>47</v>
      </c>
      <c r="B145" s="276"/>
      <c r="C145" s="279"/>
      <c r="D145" s="276"/>
      <c r="E145" s="276"/>
      <c r="F145" s="276"/>
      <c r="G145" s="282"/>
      <c r="H145" s="282"/>
      <c r="I145" s="138"/>
      <c r="J145" s="138"/>
      <c r="K145" s="282"/>
      <c r="L145" s="285"/>
      <c r="M145" s="276"/>
      <c r="N145" s="282"/>
      <c r="O145" s="276"/>
      <c r="P145" s="288"/>
    </row>
    <row r="146" spans="1:16">
      <c r="A146" s="274"/>
      <c r="B146" s="277"/>
      <c r="C146" s="280"/>
      <c r="D146" s="277"/>
      <c r="E146" s="277"/>
      <c r="F146" s="277"/>
      <c r="G146" s="283"/>
      <c r="H146" s="283"/>
      <c r="I146" s="137"/>
      <c r="J146" s="137"/>
      <c r="K146" s="283"/>
      <c r="L146" s="286"/>
      <c r="M146" s="277"/>
      <c r="N146" s="283"/>
      <c r="O146" s="277"/>
      <c r="P146" s="289"/>
    </row>
    <row r="147" spans="1:16" ht="15.75" thickBot="1">
      <c r="A147" s="275"/>
      <c r="B147" s="278"/>
      <c r="C147" s="281"/>
      <c r="D147" s="278"/>
      <c r="E147" s="278"/>
      <c r="F147" s="278"/>
      <c r="G147" s="284"/>
      <c r="H147" s="284"/>
      <c r="I147" s="139"/>
      <c r="J147" s="139"/>
      <c r="K147" s="284"/>
      <c r="L147" s="287"/>
      <c r="M147" s="278"/>
      <c r="N147" s="284"/>
      <c r="O147" s="278"/>
      <c r="P147" s="290"/>
    </row>
    <row r="148" spans="1:16">
      <c r="A148" s="273">
        <v>48</v>
      </c>
      <c r="B148" s="276"/>
      <c r="C148" s="279"/>
      <c r="D148" s="276"/>
      <c r="E148" s="276"/>
      <c r="F148" s="276"/>
      <c r="G148" s="282"/>
      <c r="H148" s="282"/>
      <c r="I148" s="138"/>
      <c r="J148" s="138"/>
      <c r="K148" s="282"/>
      <c r="L148" s="285"/>
      <c r="M148" s="276"/>
      <c r="N148" s="282"/>
      <c r="O148" s="276"/>
      <c r="P148" s="288"/>
    </row>
    <row r="149" spans="1:16">
      <c r="A149" s="274"/>
      <c r="B149" s="277"/>
      <c r="C149" s="280"/>
      <c r="D149" s="277"/>
      <c r="E149" s="277"/>
      <c r="F149" s="277"/>
      <c r="G149" s="283"/>
      <c r="H149" s="283"/>
      <c r="I149" s="137"/>
      <c r="J149" s="137"/>
      <c r="K149" s="283"/>
      <c r="L149" s="286"/>
      <c r="M149" s="277"/>
      <c r="N149" s="283"/>
      <c r="O149" s="277"/>
      <c r="P149" s="289"/>
    </row>
    <row r="150" spans="1:16" ht="15.75" thickBot="1">
      <c r="A150" s="275"/>
      <c r="B150" s="278"/>
      <c r="C150" s="281"/>
      <c r="D150" s="278"/>
      <c r="E150" s="278"/>
      <c r="F150" s="278"/>
      <c r="G150" s="284"/>
      <c r="H150" s="284"/>
      <c r="I150" s="139"/>
      <c r="J150" s="139"/>
      <c r="K150" s="284"/>
      <c r="L150" s="287"/>
      <c r="M150" s="278"/>
      <c r="N150" s="284"/>
      <c r="O150" s="278"/>
      <c r="P150" s="290"/>
    </row>
    <row r="151" spans="1:16">
      <c r="A151" s="273">
        <v>49</v>
      </c>
      <c r="B151" s="276"/>
      <c r="C151" s="279"/>
      <c r="D151" s="276"/>
      <c r="E151" s="276"/>
      <c r="F151" s="276"/>
      <c r="G151" s="282"/>
      <c r="H151" s="282"/>
      <c r="I151" s="138"/>
      <c r="J151" s="138"/>
      <c r="K151" s="282"/>
      <c r="L151" s="285"/>
      <c r="M151" s="276"/>
      <c r="N151" s="282"/>
      <c r="O151" s="276"/>
      <c r="P151" s="288"/>
    </row>
    <row r="152" spans="1:16">
      <c r="A152" s="274"/>
      <c r="B152" s="277"/>
      <c r="C152" s="280"/>
      <c r="D152" s="277"/>
      <c r="E152" s="277"/>
      <c r="F152" s="277"/>
      <c r="G152" s="283"/>
      <c r="H152" s="283"/>
      <c r="I152" s="137"/>
      <c r="J152" s="137"/>
      <c r="K152" s="283"/>
      <c r="L152" s="286"/>
      <c r="M152" s="277"/>
      <c r="N152" s="283"/>
      <c r="O152" s="277"/>
      <c r="P152" s="289"/>
    </row>
    <row r="153" spans="1:16" ht="15.75" thickBot="1">
      <c r="A153" s="275"/>
      <c r="B153" s="278"/>
      <c r="C153" s="281"/>
      <c r="D153" s="278"/>
      <c r="E153" s="278"/>
      <c r="F153" s="278"/>
      <c r="G153" s="284"/>
      <c r="H153" s="284"/>
      <c r="I153" s="139"/>
      <c r="J153" s="139"/>
      <c r="K153" s="284"/>
      <c r="L153" s="287"/>
      <c r="M153" s="278"/>
      <c r="N153" s="284"/>
      <c r="O153" s="278"/>
      <c r="P153" s="290"/>
    </row>
    <row r="154" spans="1:16">
      <c r="A154" s="273">
        <v>50</v>
      </c>
      <c r="B154" s="276"/>
      <c r="C154" s="279"/>
      <c r="D154" s="276"/>
      <c r="E154" s="276"/>
      <c r="F154" s="276"/>
      <c r="G154" s="282"/>
      <c r="H154" s="282"/>
      <c r="I154" s="138"/>
      <c r="J154" s="138"/>
      <c r="K154" s="282"/>
      <c r="L154" s="285"/>
      <c r="M154" s="276"/>
      <c r="N154" s="282"/>
      <c r="O154" s="276"/>
      <c r="P154" s="288"/>
    </row>
    <row r="155" spans="1:16">
      <c r="A155" s="274"/>
      <c r="B155" s="277"/>
      <c r="C155" s="280"/>
      <c r="D155" s="277"/>
      <c r="E155" s="277"/>
      <c r="F155" s="277"/>
      <c r="G155" s="283"/>
      <c r="H155" s="283"/>
      <c r="I155" s="137"/>
      <c r="J155" s="137"/>
      <c r="K155" s="283"/>
      <c r="L155" s="286"/>
      <c r="M155" s="277"/>
      <c r="N155" s="283"/>
      <c r="O155" s="277"/>
      <c r="P155" s="289"/>
    </row>
    <row r="156" spans="1:16" ht="15.75" thickBot="1">
      <c r="A156" s="275"/>
      <c r="B156" s="278"/>
      <c r="C156" s="281"/>
      <c r="D156" s="278"/>
      <c r="E156" s="278"/>
      <c r="F156" s="278"/>
      <c r="G156" s="284"/>
      <c r="H156" s="284"/>
      <c r="I156" s="139"/>
      <c r="J156" s="139"/>
      <c r="K156" s="284"/>
      <c r="L156" s="287"/>
      <c r="M156" s="278"/>
      <c r="N156" s="284"/>
      <c r="O156" s="278"/>
      <c r="P156" s="290"/>
    </row>
    <row r="157" spans="1:16">
      <c r="A157" s="273">
        <v>51</v>
      </c>
      <c r="B157" s="276"/>
      <c r="C157" s="279"/>
      <c r="D157" s="276"/>
      <c r="E157" s="276"/>
      <c r="F157" s="276"/>
      <c r="G157" s="282"/>
      <c r="H157" s="282"/>
      <c r="I157" s="138"/>
      <c r="J157" s="138"/>
      <c r="K157" s="282"/>
      <c r="L157" s="285"/>
      <c r="M157" s="276"/>
      <c r="N157" s="282"/>
      <c r="O157" s="276"/>
      <c r="P157" s="288"/>
    </row>
    <row r="158" spans="1:16">
      <c r="A158" s="274"/>
      <c r="B158" s="277"/>
      <c r="C158" s="280"/>
      <c r="D158" s="277"/>
      <c r="E158" s="277"/>
      <c r="F158" s="277"/>
      <c r="G158" s="283"/>
      <c r="H158" s="283"/>
      <c r="I158" s="137"/>
      <c r="J158" s="137"/>
      <c r="K158" s="283"/>
      <c r="L158" s="286"/>
      <c r="M158" s="277"/>
      <c r="N158" s="283"/>
      <c r="O158" s="277"/>
      <c r="P158" s="289"/>
    </row>
    <row r="159" spans="1:16" ht="15.75" thickBot="1">
      <c r="A159" s="275"/>
      <c r="B159" s="278"/>
      <c r="C159" s="281"/>
      <c r="D159" s="278"/>
      <c r="E159" s="278"/>
      <c r="F159" s="278"/>
      <c r="G159" s="284"/>
      <c r="H159" s="284"/>
      <c r="I159" s="139"/>
      <c r="J159" s="139"/>
      <c r="K159" s="284"/>
      <c r="L159" s="287"/>
      <c r="M159" s="278"/>
      <c r="N159" s="284"/>
      <c r="O159" s="278"/>
      <c r="P159" s="290"/>
    </row>
    <row r="160" spans="1:16">
      <c r="A160" s="273">
        <v>52</v>
      </c>
      <c r="B160" s="276"/>
      <c r="C160" s="279"/>
      <c r="D160" s="276"/>
      <c r="E160" s="276"/>
      <c r="F160" s="276"/>
      <c r="G160" s="282"/>
      <c r="H160" s="282"/>
      <c r="I160" s="138"/>
      <c r="J160" s="138"/>
      <c r="K160" s="282"/>
      <c r="L160" s="285"/>
      <c r="M160" s="276"/>
      <c r="N160" s="282"/>
      <c r="O160" s="276"/>
      <c r="P160" s="288"/>
    </row>
    <row r="161" spans="1:16">
      <c r="A161" s="274"/>
      <c r="B161" s="277"/>
      <c r="C161" s="280"/>
      <c r="D161" s="277"/>
      <c r="E161" s="277"/>
      <c r="F161" s="277"/>
      <c r="G161" s="283"/>
      <c r="H161" s="283"/>
      <c r="I161" s="137"/>
      <c r="J161" s="137"/>
      <c r="K161" s="283"/>
      <c r="L161" s="286"/>
      <c r="M161" s="277"/>
      <c r="N161" s="283"/>
      <c r="O161" s="277"/>
      <c r="P161" s="289"/>
    </row>
    <row r="162" spans="1:16" ht="15.75" thickBot="1">
      <c r="A162" s="275"/>
      <c r="B162" s="278"/>
      <c r="C162" s="281"/>
      <c r="D162" s="278"/>
      <c r="E162" s="278"/>
      <c r="F162" s="278"/>
      <c r="G162" s="284"/>
      <c r="H162" s="284"/>
      <c r="I162" s="139"/>
      <c r="J162" s="139"/>
      <c r="K162" s="284"/>
      <c r="L162" s="287"/>
      <c r="M162" s="278"/>
      <c r="N162" s="284"/>
      <c r="O162" s="278"/>
      <c r="P162" s="290"/>
    </row>
    <row r="163" spans="1:16">
      <c r="A163" s="273">
        <v>53</v>
      </c>
      <c r="B163" s="276"/>
      <c r="C163" s="279"/>
      <c r="D163" s="276"/>
      <c r="E163" s="276"/>
      <c r="F163" s="276"/>
      <c r="G163" s="282"/>
      <c r="H163" s="282"/>
      <c r="I163" s="138"/>
      <c r="J163" s="138"/>
      <c r="K163" s="282"/>
      <c r="L163" s="285"/>
      <c r="M163" s="276"/>
      <c r="N163" s="282"/>
      <c r="O163" s="276"/>
      <c r="P163" s="288"/>
    </row>
    <row r="164" spans="1:16">
      <c r="A164" s="274"/>
      <c r="B164" s="277"/>
      <c r="C164" s="280"/>
      <c r="D164" s="277"/>
      <c r="E164" s="277"/>
      <c r="F164" s="277"/>
      <c r="G164" s="283"/>
      <c r="H164" s="283"/>
      <c r="I164" s="137"/>
      <c r="J164" s="137"/>
      <c r="K164" s="283"/>
      <c r="L164" s="286"/>
      <c r="M164" s="277"/>
      <c r="N164" s="283"/>
      <c r="O164" s="277"/>
      <c r="P164" s="289"/>
    </row>
    <row r="165" spans="1:16" ht="15.75" thickBot="1">
      <c r="A165" s="275"/>
      <c r="B165" s="278"/>
      <c r="C165" s="281"/>
      <c r="D165" s="278"/>
      <c r="E165" s="278"/>
      <c r="F165" s="278"/>
      <c r="G165" s="284"/>
      <c r="H165" s="284"/>
      <c r="I165" s="139"/>
      <c r="J165" s="139"/>
      <c r="K165" s="284"/>
      <c r="L165" s="287"/>
      <c r="M165" s="278"/>
      <c r="N165" s="284"/>
      <c r="O165" s="278"/>
      <c r="P165" s="290"/>
    </row>
    <row r="166" spans="1:16">
      <c r="A166" s="273">
        <v>54</v>
      </c>
      <c r="B166" s="276"/>
      <c r="C166" s="279"/>
      <c r="D166" s="276"/>
      <c r="E166" s="276"/>
      <c r="F166" s="276"/>
      <c r="G166" s="282"/>
      <c r="H166" s="282"/>
      <c r="I166" s="138"/>
      <c r="J166" s="138"/>
      <c r="K166" s="282"/>
      <c r="L166" s="285"/>
      <c r="M166" s="276"/>
      <c r="N166" s="282"/>
      <c r="O166" s="276"/>
      <c r="P166" s="288"/>
    </row>
    <row r="167" spans="1:16">
      <c r="A167" s="274"/>
      <c r="B167" s="277"/>
      <c r="C167" s="280"/>
      <c r="D167" s="277"/>
      <c r="E167" s="277"/>
      <c r="F167" s="277"/>
      <c r="G167" s="283"/>
      <c r="H167" s="283"/>
      <c r="I167" s="137"/>
      <c r="J167" s="137"/>
      <c r="K167" s="283"/>
      <c r="L167" s="286"/>
      <c r="M167" s="277"/>
      <c r="N167" s="283"/>
      <c r="O167" s="277"/>
      <c r="P167" s="289"/>
    </row>
    <row r="168" spans="1:16" ht="15.75" thickBot="1">
      <c r="A168" s="275"/>
      <c r="B168" s="278"/>
      <c r="C168" s="281"/>
      <c r="D168" s="278"/>
      <c r="E168" s="278"/>
      <c r="F168" s="278"/>
      <c r="G168" s="284"/>
      <c r="H168" s="284"/>
      <c r="I168" s="139"/>
      <c r="J168" s="139"/>
      <c r="K168" s="284"/>
      <c r="L168" s="287"/>
      <c r="M168" s="278"/>
      <c r="N168" s="284"/>
      <c r="O168" s="278"/>
      <c r="P168" s="290"/>
    </row>
    <row r="169" spans="1:16">
      <c r="A169" s="273">
        <v>55</v>
      </c>
      <c r="B169" s="276"/>
      <c r="C169" s="279"/>
      <c r="D169" s="276"/>
      <c r="E169" s="276"/>
      <c r="F169" s="276"/>
      <c r="G169" s="282"/>
      <c r="H169" s="282"/>
      <c r="I169" s="138"/>
      <c r="J169" s="138"/>
      <c r="K169" s="282"/>
      <c r="L169" s="285"/>
      <c r="M169" s="276"/>
      <c r="N169" s="282"/>
      <c r="O169" s="276"/>
      <c r="P169" s="288"/>
    </row>
    <row r="170" spans="1:16">
      <c r="A170" s="274"/>
      <c r="B170" s="277"/>
      <c r="C170" s="280"/>
      <c r="D170" s="277"/>
      <c r="E170" s="277"/>
      <c r="F170" s="277"/>
      <c r="G170" s="283"/>
      <c r="H170" s="283"/>
      <c r="I170" s="137"/>
      <c r="J170" s="137"/>
      <c r="K170" s="283"/>
      <c r="L170" s="286"/>
      <c r="M170" s="277"/>
      <c r="N170" s="283"/>
      <c r="O170" s="277"/>
      <c r="P170" s="289"/>
    </row>
    <row r="171" spans="1:16" ht="15.75" thickBot="1">
      <c r="A171" s="275"/>
      <c r="B171" s="278"/>
      <c r="C171" s="281"/>
      <c r="D171" s="278"/>
      <c r="E171" s="278"/>
      <c r="F171" s="278"/>
      <c r="G171" s="284"/>
      <c r="H171" s="284"/>
      <c r="I171" s="139"/>
      <c r="J171" s="139"/>
      <c r="K171" s="284"/>
      <c r="L171" s="287"/>
      <c r="M171" s="278"/>
      <c r="N171" s="284"/>
      <c r="O171" s="278"/>
      <c r="P171" s="290"/>
    </row>
    <row r="172" spans="1:16">
      <c r="A172" s="273">
        <v>56</v>
      </c>
      <c r="B172" s="276"/>
      <c r="C172" s="279"/>
      <c r="D172" s="276"/>
      <c r="E172" s="276"/>
      <c r="F172" s="276"/>
      <c r="G172" s="282"/>
      <c r="H172" s="282"/>
      <c r="I172" s="138"/>
      <c r="J172" s="138"/>
      <c r="K172" s="282"/>
      <c r="L172" s="285"/>
      <c r="M172" s="276"/>
      <c r="N172" s="282"/>
      <c r="O172" s="276"/>
      <c r="P172" s="288"/>
    </row>
    <row r="173" spans="1:16">
      <c r="A173" s="274"/>
      <c r="B173" s="277"/>
      <c r="C173" s="280"/>
      <c r="D173" s="277"/>
      <c r="E173" s="277"/>
      <c r="F173" s="277"/>
      <c r="G173" s="283"/>
      <c r="H173" s="283"/>
      <c r="I173" s="137"/>
      <c r="J173" s="137"/>
      <c r="K173" s="283"/>
      <c r="L173" s="286"/>
      <c r="M173" s="277"/>
      <c r="N173" s="283"/>
      <c r="O173" s="277"/>
      <c r="P173" s="289"/>
    </row>
    <row r="174" spans="1:16" ht="15.75" thickBot="1">
      <c r="A174" s="275"/>
      <c r="B174" s="278"/>
      <c r="C174" s="281"/>
      <c r="D174" s="278"/>
      <c r="E174" s="278"/>
      <c r="F174" s="278"/>
      <c r="G174" s="284"/>
      <c r="H174" s="284"/>
      <c r="I174" s="139"/>
      <c r="J174" s="139"/>
      <c r="K174" s="284"/>
      <c r="L174" s="287"/>
      <c r="M174" s="278"/>
      <c r="N174" s="284"/>
      <c r="O174" s="278"/>
      <c r="P174" s="290"/>
    </row>
    <row r="175" spans="1:16">
      <c r="A175" s="273">
        <v>57</v>
      </c>
      <c r="B175" s="276"/>
      <c r="C175" s="279"/>
      <c r="D175" s="276"/>
      <c r="E175" s="276"/>
      <c r="F175" s="276"/>
      <c r="G175" s="282"/>
      <c r="H175" s="282"/>
      <c r="I175" s="138"/>
      <c r="J175" s="138"/>
      <c r="K175" s="282"/>
      <c r="L175" s="285"/>
      <c r="M175" s="276"/>
      <c r="N175" s="282"/>
      <c r="O175" s="276"/>
      <c r="P175" s="288"/>
    </row>
    <row r="176" spans="1:16">
      <c r="A176" s="274"/>
      <c r="B176" s="277"/>
      <c r="C176" s="280"/>
      <c r="D176" s="277"/>
      <c r="E176" s="277"/>
      <c r="F176" s="277"/>
      <c r="G176" s="283"/>
      <c r="H176" s="283"/>
      <c r="I176" s="137"/>
      <c r="J176" s="137"/>
      <c r="K176" s="283"/>
      <c r="L176" s="286"/>
      <c r="M176" s="277"/>
      <c r="N176" s="283"/>
      <c r="O176" s="277"/>
      <c r="P176" s="289"/>
    </row>
    <row r="177" spans="1:16" ht="15.75" thickBot="1">
      <c r="A177" s="275"/>
      <c r="B177" s="278"/>
      <c r="C177" s="281"/>
      <c r="D177" s="278"/>
      <c r="E177" s="278"/>
      <c r="F177" s="278"/>
      <c r="G177" s="284"/>
      <c r="H177" s="284"/>
      <c r="I177" s="139"/>
      <c r="J177" s="139"/>
      <c r="K177" s="284"/>
      <c r="L177" s="287"/>
      <c r="M177" s="278"/>
      <c r="N177" s="284"/>
      <c r="O177" s="278"/>
      <c r="P177" s="290"/>
    </row>
    <row r="178" spans="1:16">
      <c r="A178" s="273">
        <v>58</v>
      </c>
      <c r="B178" s="276"/>
      <c r="C178" s="279"/>
      <c r="D178" s="276"/>
      <c r="E178" s="276"/>
      <c r="F178" s="276"/>
      <c r="G178" s="282"/>
      <c r="H178" s="282"/>
      <c r="I178" s="138"/>
      <c r="J178" s="138"/>
      <c r="K178" s="282"/>
      <c r="L178" s="285"/>
      <c r="M178" s="276"/>
      <c r="N178" s="282"/>
      <c r="O178" s="276"/>
      <c r="P178" s="288"/>
    </row>
    <row r="179" spans="1:16">
      <c r="A179" s="274"/>
      <c r="B179" s="277"/>
      <c r="C179" s="280"/>
      <c r="D179" s="277"/>
      <c r="E179" s="277"/>
      <c r="F179" s="277"/>
      <c r="G179" s="283"/>
      <c r="H179" s="283"/>
      <c r="I179" s="137"/>
      <c r="J179" s="137"/>
      <c r="K179" s="283"/>
      <c r="L179" s="286"/>
      <c r="M179" s="277"/>
      <c r="N179" s="283"/>
      <c r="O179" s="277"/>
      <c r="P179" s="289"/>
    </row>
    <row r="180" spans="1:16" ht="15.75" thickBot="1">
      <c r="A180" s="275"/>
      <c r="B180" s="278"/>
      <c r="C180" s="281"/>
      <c r="D180" s="278"/>
      <c r="E180" s="278"/>
      <c r="F180" s="278"/>
      <c r="G180" s="284"/>
      <c r="H180" s="284"/>
      <c r="I180" s="139"/>
      <c r="J180" s="139"/>
      <c r="K180" s="284"/>
      <c r="L180" s="287"/>
      <c r="M180" s="278"/>
      <c r="N180" s="284"/>
      <c r="O180" s="278"/>
      <c r="P180" s="290"/>
    </row>
    <row r="181" spans="1:16">
      <c r="A181" s="273">
        <v>59</v>
      </c>
      <c r="B181" s="276"/>
      <c r="C181" s="279"/>
      <c r="D181" s="276"/>
      <c r="E181" s="276"/>
      <c r="F181" s="276"/>
      <c r="G181" s="282"/>
      <c r="H181" s="282"/>
      <c r="I181" s="138"/>
      <c r="J181" s="138"/>
      <c r="K181" s="282"/>
      <c r="L181" s="285"/>
      <c r="M181" s="276"/>
      <c r="N181" s="282"/>
      <c r="O181" s="276"/>
      <c r="P181" s="288"/>
    </row>
    <row r="182" spans="1:16">
      <c r="A182" s="274"/>
      <c r="B182" s="277"/>
      <c r="C182" s="280"/>
      <c r="D182" s="277"/>
      <c r="E182" s="277"/>
      <c r="F182" s="277"/>
      <c r="G182" s="283"/>
      <c r="H182" s="283"/>
      <c r="I182" s="137"/>
      <c r="J182" s="137"/>
      <c r="K182" s="283"/>
      <c r="L182" s="286"/>
      <c r="M182" s="277"/>
      <c r="N182" s="283"/>
      <c r="O182" s="277"/>
      <c r="P182" s="289"/>
    </row>
    <row r="183" spans="1:16" ht="15.75" thickBot="1">
      <c r="A183" s="275"/>
      <c r="B183" s="278"/>
      <c r="C183" s="281"/>
      <c r="D183" s="278"/>
      <c r="E183" s="278"/>
      <c r="F183" s="278"/>
      <c r="G183" s="284"/>
      <c r="H183" s="284"/>
      <c r="I183" s="139"/>
      <c r="J183" s="139"/>
      <c r="K183" s="284"/>
      <c r="L183" s="287"/>
      <c r="M183" s="278"/>
      <c r="N183" s="284"/>
      <c r="O183" s="278"/>
      <c r="P183" s="290"/>
    </row>
    <row r="184" spans="1:16">
      <c r="A184" s="273">
        <v>60</v>
      </c>
      <c r="B184" s="276"/>
      <c r="C184" s="279"/>
      <c r="D184" s="276"/>
      <c r="E184" s="276"/>
      <c r="F184" s="276"/>
      <c r="G184" s="282"/>
      <c r="H184" s="282"/>
      <c r="I184" s="138"/>
      <c r="J184" s="138"/>
      <c r="K184" s="282"/>
      <c r="L184" s="285"/>
      <c r="M184" s="276"/>
      <c r="N184" s="282"/>
      <c r="O184" s="276"/>
      <c r="P184" s="288"/>
    </row>
    <row r="185" spans="1:16">
      <c r="A185" s="274"/>
      <c r="B185" s="277"/>
      <c r="C185" s="280"/>
      <c r="D185" s="277"/>
      <c r="E185" s="277"/>
      <c r="F185" s="277"/>
      <c r="G185" s="283"/>
      <c r="H185" s="283"/>
      <c r="I185" s="137"/>
      <c r="J185" s="137"/>
      <c r="K185" s="283"/>
      <c r="L185" s="286"/>
      <c r="M185" s="277"/>
      <c r="N185" s="283"/>
      <c r="O185" s="277"/>
      <c r="P185" s="289"/>
    </row>
    <row r="186" spans="1:16" ht="15.75" thickBot="1">
      <c r="A186" s="275"/>
      <c r="B186" s="278"/>
      <c r="C186" s="281"/>
      <c r="D186" s="278"/>
      <c r="E186" s="278"/>
      <c r="F186" s="278"/>
      <c r="G186" s="284"/>
      <c r="H186" s="284"/>
      <c r="I186" s="139"/>
      <c r="J186" s="139"/>
      <c r="K186" s="284"/>
      <c r="L186" s="287"/>
      <c r="M186" s="278"/>
      <c r="N186" s="284"/>
      <c r="O186" s="278"/>
      <c r="P186" s="290"/>
    </row>
    <row r="187" spans="1:16">
      <c r="A187" s="273">
        <v>61</v>
      </c>
      <c r="B187" s="276"/>
      <c r="C187" s="279"/>
      <c r="D187" s="276"/>
      <c r="E187" s="276"/>
      <c r="F187" s="276"/>
      <c r="G187" s="282"/>
      <c r="H187" s="282"/>
      <c r="I187" s="138"/>
      <c r="J187" s="138"/>
      <c r="K187" s="282"/>
      <c r="L187" s="285"/>
      <c r="M187" s="276"/>
      <c r="N187" s="282"/>
      <c r="O187" s="276"/>
      <c r="P187" s="288"/>
    </row>
    <row r="188" spans="1:16">
      <c r="A188" s="274"/>
      <c r="B188" s="277"/>
      <c r="C188" s="280"/>
      <c r="D188" s="277"/>
      <c r="E188" s="277"/>
      <c r="F188" s="277"/>
      <c r="G188" s="283"/>
      <c r="H188" s="283"/>
      <c r="I188" s="137"/>
      <c r="J188" s="137"/>
      <c r="K188" s="283"/>
      <c r="L188" s="286"/>
      <c r="M188" s="277"/>
      <c r="N188" s="283"/>
      <c r="O188" s="277"/>
      <c r="P188" s="289"/>
    </row>
    <row r="189" spans="1:16" ht="15.75" thickBot="1">
      <c r="A189" s="275"/>
      <c r="B189" s="278"/>
      <c r="C189" s="281"/>
      <c r="D189" s="278"/>
      <c r="E189" s="278"/>
      <c r="F189" s="278"/>
      <c r="G189" s="284"/>
      <c r="H189" s="284"/>
      <c r="I189" s="139"/>
      <c r="J189" s="139"/>
      <c r="K189" s="284"/>
      <c r="L189" s="287"/>
      <c r="M189" s="278"/>
      <c r="N189" s="284"/>
      <c r="O189" s="278"/>
      <c r="P189" s="290"/>
    </row>
    <row r="190" spans="1:16">
      <c r="A190" s="273">
        <v>62</v>
      </c>
      <c r="B190" s="276"/>
      <c r="C190" s="279"/>
      <c r="D190" s="276"/>
      <c r="E190" s="276"/>
      <c r="F190" s="276"/>
      <c r="G190" s="282"/>
      <c r="H190" s="282"/>
      <c r="I190" s="138"/>
      <c r="J190" s="138"/>
      <c r="K190" s="282"/>
      <c r="L190" s="285"/>
      <c r="M190" s="276"/>
      <c r="N190" s="282"/>
      <c r="O190" s="276"/>
      <c r="P190" s="288"/>
    </row>
    <row r="191" spans="1:16">
      <c r="A191" s="274"/>
      <c r="B191" s="277"/>
      <c r="C191" s="280"/>
      <c r="D191" s="277"/>
      <c r="E191" s="277"/>
      <c r="F191" s="277"/>
      <c r="G191" s="283"/>
      <c r="H191" s="283"/>
      <c r="I191" s="137"/>
      <c r="J191" s="137"/>
      <c r="K191" s="283"/>
      <c r="L191" s="286"/>
      <c r="M191" s="277"/>
      <c r="N191" s="283"/>
      <c r="O191" s="277"/>
      <c r="P191" s="289"/>
    </row>
    <row r="192" spans="1:16" ht="15.75" thickBot="1">
      <c r="A192" s="275"/>
      <c r="B192" s="278"/>
      <c r="C192" s="281"/>
      <c r="D192" s="278"/>
      <c r="E192" s="278"/>
      <c r="F192" s="278"/>
      <c r="G192" s="284"/>
      <c r="H192" s="284"/>
      <c r="I192" s="139"/>
      <c r="J192" s="139"/>
      <c r="K192" s="284"/>
      <c r="L192" s="287"/>
      <c r="M192" s="278"/>
      <c r="N192" s="284"/>
      <c r="O192" s="278"/>
      <c r="P192" s="290"/>
    </row>
    <row r="193" spans="1:16">
      <c r="A193" s="273">
        <v>63</v>
      </c>
      <c r="B193" s="276"/>
      <c r="C193" s="279"/>
      <c r="D193" s="276"/>
      <c r="E193" s="276"/>
      <c r="F193" s="276"/>
      <c r="G193" s="282"/>
      <c r="H193" s="282"/>
      <c r="I193" s="138"/>
      <c r="J193" s="138"/>
      <c r="K193" s="282"/>
      <c r="L193" s="285"/>
      <c r="M193" s="276"/>
      <c r="N193" s="282"/>
      <c r="O193" s="276"/>
      <c r="P193" s="288"/>
    </row>
    <row r="194" spans="1:16">
      <c r="A194" s="274"/>
      <c r="B194" s="277"/>
      <c r="C194" s="280"/>
      <c r="D194" s="277"/>
      <c r="E194" s="277"/>
      <c r="F194" s="277"/>
      <c r="G194" s="283"/>
      <c r="H194" s="283"/>
      <c r="I194" s="137"/>
      <c r="J194" s="137"/>
      <c r="K194" s="283"/>
      <c r="L194" s="286"/>
      <c r="M194" s="277"/>
      <c r="N194" s="283"/>
      <c r="O194" s="277"/>
      <c r="P194" s="289"/>
    </row>
    <row r="195" spans="1:16" ht="15.75" thickBot="1">
      <c r="A195" s="275"/>
      <c r="B195" s="278"/>
      <c r="C195" s="281"/>
      <c r="D195" s="278"/>
      <c r="E195" s="278"/>
      <c r="F195" s="278"/>
      <c r="G195" s="284"/>
      <c r="H195" s="284"/>
      <c r="I195" s="139"/>
      <c r="J195" s="139"/>
      <c r="K195" s="284"/>
      <c r="L195" s="287"/>
      <c r="M195" s="278"/>
      <c r="N195" s="284"/>
      <c r="O195" s="278"/>
      <c r="P195" s="290"/>
    </row>
    <row r="196" spans="1:16">
      <c r="A196" s="273">
        <v>64</v>
      </c>
      <c r="B196" s="276"/>
      <c r="C196" s="279"/>
      <c r="D196" s="276"/>
      <c r="E196" s="276"/>
      <c r="F196" s="276"/>
      <c r="G196" s="282"/>
      <c r="H196" s="282"/>
      <c r="I196" s="138"/>
      <c r="J196" s="138"/>
      <c r="K196" s="282"/>
      <c r="L196" s="285"/>
      <c r="M196" s="276"/>
      <c r="N196" s="282"/>
      <c r="O196" s="276"/>
      <c r="P196" s="288"/>
    </row>
    <row r="197" spans="1:16">
      <c r="A197" s="274"/>
      <c r="B197" s="277"/>
      <c r="C197" s="280"/>
      <c r="D197" s="277"/>
      <c r="E197" s="277"/>
      <c r="F197" s="277"/>
      <c r="G197" s="283"/>
      <c r="H197" s="283"/>
      <c r="I197" s="137"/>
      <c r="J197" s="137"/>
      <c r="K197" s="283"/>
      <c r="L197" s="286"/>
      <c r="M197" s="277"/>
      <c r="N197" s="283"/>
      <c r="O197" s="277"/>
      <c r="P197" s="289"/>
    </row>
    <row r="198" spans="1:16" ht="15.75" thickBot="1">
      <c r="A198" s="275"/>
      <c r="B198" s="278"/>
      <c r="C198" s="281"/>
      <c r="D198" s="278"/>
      <c r="E198" s="278"/>
      <c r="F198" s="278"/>
      <c r="G198" s="284"/>
      <c r="H198" s="284"/>
      <c r="I198" s="139"/>
      <c r="J198" s="139"/>
      <c r="K198" s="284"/>
      <c r="L198" s="287"/>
      <c r="M198" s="278"/>
      <c r="N198" s="284"/>
      <c r="O198" s="278"/>
      <c r="P198" s="290"/>
    </row>
    <row r="199" spans="1:16">
      <c r="A199" s="273">
        <v>65</v>
      </c>
      <c r="B199" s="276"/>
      <c r="C199" s="279"/>
      <c r="D199" s="276"/>
      <c r="E199" s="276"/>
      <c r="F199" s="276"/>
      <c r="G199" s="282"/>
      <c r="H199" s="282"/>
      <c r="I199" s="138"/>
      <c r="J199" s="138"/>
      <c r="K199" s="282"/>
      <c r="L199" s="285"/>
      <c r="M199" s="276"/>
      <c r="N199" s="282"/>
      <c r="O199" s="276"/>
      <c r="P199" s="288"/>
    </row>
    <row r="200" spans="1:16">
      <c r="A200" s="274"/>
      <c r="B200" s="277"/>
      <c r="C200" s="280"/>
      <c r="D200" s="277"/>
      <c r="E200" s="277"/>
      <c r="F200" s="277"/>
      <c r="G200" s="283"/>
      <c r="H200" s="283"/>
      <c r="I200" s="137"/>
      <c r="J200" s="137"/>
      <c r="K200" s="283"/>
      <c r="L200" s="286"/>
      <c r="M200" s="277"/>
      <c r="N200" s="283"/>
      <c r="O200" s="277"/>
      <c r="P200" s="289"/>
    </row>
    <row r="201" spans="1:16" ht="15.75" thickBot="1">
      <c r="A201" s="275"/>
      <c r="B201" s="278"/>
      <c r="C201" s="281"/>
      <c r="D201" s="278"/>
      <c r="E201" s="278"/>
      <c r="F201" s="278"/>
      <c r="G201" s="284"/>
      <c r="H201" s="284"/>
      <c r="I201" s="139"/>
      <c r="J201" s="139"/>
      <c r="K201" s="284"/>
      <c r="L201" s="287"/>
      <c r="M201" s="278"/>
      <c r="N201" s="284"/>
      <c r="O201" s="278"/>
      <c r="P201" s="290"/>
    </row>
    <row r="202" spans="1:16">
      <c r="A202" s="273">
        <v>66</v>
      </c>
      <c r="B202" s="276"/>
      <c r="C202" s="279"/>
      <c r="D202" s="276"/>
      <c r="E202" s="276"/>
      <c r="F202" s="276"/>
      <c r="G202" s="282"/>
      <c r="H202" s="282"/>
      <c r="I202" s="138"/>
      <c r="J202" s="138"/>
      <c r="K202" s="282"/>
      <c r="L202" s="285"/>
      <c r="M202" s="276"/>
      <c r="N202" s="282"/>
      <c r="O202" s="276"/>
      <c r="P202" s="288"/>
    </row>
    <row r="203" spans="1:16">
      <c r="A203" s="274"/>
      <c r="B203" s="277"/>
      <c r="C203" s="280"/>
      <c r="D203" s="277"/>
      <c r="E203" s="277"/>
      <c r="F203" s="277"/>
      <c r="G203" s="283"/>
      <c r="H203" s="283"/>
      <c r="I203" s="137"/>
      <c r="J203" s="137"/>
      <c r="K203" s="283"/>
      <c r="L203" s="286"/>
      <c r="M203" s="277"/>
      <c r="N203" s="283"/>
      <c r="O203" s="277"/>
      <c r="P203" s="289"/>
    </row>
    <row r="204" spans="1:16" ht="15.75" thickBot="1">
      <c r="A204" s="275"/>
      <c r="B204" s="278"/>
      <c r="C204" s="281"/>
      <c r="D204" s="278"/>
      <c r="E204" s="278"/>
      <c r="F204" s="278"/>
      <c r="G204" s="284"/>
      <c r="H204" s="284"/>
      <c r="I204" s="139"/>
      <c r="J204" s="139"/>
      <c r="K204" s="284"/>
      <c r="L204" s="287"/>
      <c r="M204" s="278"/>
      <c r="N204" s="284"/>
      <c r="O204" s="278"/>
      <c r="P204" s="290"/>
    </row>
    <row r="205" spans="1:16">
      <c r="A205" s="273">
        <v>67</v>
      </c>
      <c r="B205" s="276"/>
      <c r="C205" s="279"/>
      <c r="D205" s="276"/>
      <c r="E205" s="276"/>
      <c r="F205" s="276"/>
      <c r="G205" s="282"/>
      <c r="H205" s="282"/>
      <c r="I205" s="138"/>
      <c r="J205" s="138"/>
      <c r="K205" s="282"/>
      <c r="L205" s="285"/>
      <c r="M205" s="276"/>
      <c r="N205" s="282"/>
      <c r="O205" s="276"/>
      <c r="P205" s="288"/>
    </row>
    <row r="206" spans="1:16">
      <c r="A206" s="274"/>
      <c r="B206" s="277"/>
      <c r="C206" s="280"/>
      <c r="D206" s="277"/>
      <c r="E206" s="277"/>
      <c r="F206" s="277"/>
      <c r="G206" s="283"/>
      <c r="H206" s="283"/>
      <c r="I206" s="137"/>
      <c r="J206" s="137"/>
      <c r="K206" s="283"/>
      <c r="L206" s="286"/>
      <c r="M206" s="277"/>
      <c r="N206" s="283"/>
      <c r="O206" s="277"/>
      <c r="P206" s="289"/>
    </row>
    <row r="207" spans="1:16" ht="15.75" thickBot="1">
      <c r="A207" s="275"/>
      <c r="B207" s="278"/>
      <c r="C207" s="281"/>
      <c r="D207" s="278"/>
      <c r="E207" s="278"/>
      <c r="F207" s="278"/>
      <c r="G207" s="284"/>
      <c r="H207" s="284"/>
      <c r="I207" s="139"/>
      <c r="J207" s="139"/>
      <c r="K207" s="284"/>
      <c r="L207" s="287"/>
      <c r="M207" s="278"/>
      <c r="N207" s="284"/>
      <c r="O207" s="278"/>
      <c r="P207" s="290"/>
    </row>
    <row r="208" spans="1:16">
      <c r="A208" s="273">
        <v>68</v>
      </c>
      <c r="B208" s="276"/>
      <c r="C208" s="279"/>
      <c r="D208" s="276"/>
      <c r="E208" s="276"/>
      <c r="F208" s="276"/>
      <c r="G208" s="282"/>
      <c r="H208" s="282"/>
      <c r="I208" s="138"/>
      <c r="J208" s="138"/>
      <c r="K208" s="282"/>
      <c r="L208" s="285"/>
      <c r="M208" s="276"/>
      <c r="N208" s="282"/>
      <c r="O208" s="276"/>
      <c r="P208" s="288"/>
    </row>
    <row r="209" spans="1:16">
      <c r="A209" s="274"/>
      <c r="B209" s="277"/>
      <c r="C209" s="280"/>
      <c r="D209" s="277"/>
      <c r="E209" s="277"/>
      <c r="F209" s="277"/>
      <c r="G209" s="283"/>
      <c r="H209" s="283"/>
      <c r="I209" s="137"/>
      <c r="J209" s="137"/>
      <c r="K209" s="283"/>
      <c r="L209" s="286"/>
      <c r="M209" s="277"/>
      <c r="N209" s="283"/>
      <c r="O209" s="277"/>
      <c r="P209" s="289"/>
    </row>
    <row r="210" spans="1:16" ht="15.75" thickBot="1">
      <c r="A210" s="275"/>
      <c r="B210" s="278"/>
      <c r="C210" s="281"/>
      <c r="D210" s="278"/>
      <c r="E210" s="278"/>
      <c r="F210" s="278"/>
      <c r="G210" s="284"/>
      <c r="H210" s="284"/>
      <c r="I210" s="139"/>
      <c r="J210" s="139"/>
      <c r="K210" s="284"/>
      <c r="L210" s="287"/>
      <c r="M210" s="278"/>
      <c r="N210" s="284"/>
      <c r="O210" s="278"/>
      <c r="P210" s="290"/>
    </row>
    <row r="211" spans="1:16">
      <c r="A211" s="273">
        <v>69</v>
      </c>
      <c r="B211" s="276"/>
      <c r="C211" s="279"/>
      <c r="D211" s="276"/>
      <c r="E211" s="276"/>
      <c r="F211" s="276"/>
      <c r="G211" s="282"/>
      <c r="H211" s="282"/>
      <c r="I211" s="138"/>
      <c r="J211" s="138"/>
      <c r="K211" s="282"/>
      <c r="L211" s="285"/>
      <c r="M211" s="276"/>
      <c r="N211" s="282"/>
      <c r="O211" s="276"/>
      <c r="P211" s="288"/>
    </row>
    <row r="212" spans="1:16">
      <c r="A212" s="274"/>
      <c r="B212" s="277"/>
      <c r="C212" s="280"/>
      <c r="D212" s="277"/>
      <c r="E212" s="277"/>
      <c r="F212" s="277"/>
      <c r="G212" s="283"/>
      <c r="H212" s="283"/>
      <c r="I212" s="137"/>
      <c r="J212" s="137"/>
      <c r="K212" s="283"/>
      <c r="L212" s="286"/>
      <c r="M212" s="277"/>
      <c r="N212" s="283"/>
      <c r="O212" s="277"/>
      <c r="P212" s="289"/>
    </row>
    <row r="213" spans="1:16" ht="15.75" thickBot="1">
      <c r="A213" s="275"/>
      <c r="B213" s="278"/>
      <c r="C213" s="281"/>
      <c r="D213" s="278"/>
      <c r="E213" s="278"/>
      <c r="F213" s="278"/>
      <c r="G213" s="284"/>
      <c r="H213" s="284"/>
      <c r="I213" s="139"/>
      <c r="J213" s="139"/>
      <c r="K213" s="284"/>
      <c r="L213" s="287"/>
      <c r="M213" s="278"/>
      <c r="N213" s="284"/>
      <c r="O213" s="278"/>
      <c r="P213" s="290"/>
    </row>
    <row r="214" spans="1:16">
      <c r="A214" s="273">
        <v>70</v>
      </c>
      <c r="B214" s="276"/>
      <c r="C214" s="279"/>
      <c r="D214" s="276"/>
      <c r="E214" s="276"/>
      <c r="F214" s="276"/>
      <c r="G214" s="282"/>
      <c r="H214" s="282"/>
      <c r="I214" s="138"/>
      <c r="J214" s="138"/>
      <c r="K214" s="282"/>
      <c r="L214" s="285"/>
      <c r="M214" s="276"/>
      <c r="N214" s="282"/>
      <c r="O214" s="276"/>
      <c r="P214" s="288"/>
    </row>
    <row r="215" spans="1:16">
      <c r="A215" s="274"/>
      <c r="B215" s="277"/>
      <c r="C215" s="280"/>
      <c r="D215" s="277"/>
      <c r="E215" s="277"/>
      <c r="F215" s="277"/>
      <c r="G215" s="283"/>
      <c r="H215" s="283"/>
      <c r="I215" s="137"/>
      <c r="J215" s="137"/>
      <c r="K215" s="283"/>
      <c r="L215" s="286"/>
      <c r="M215" s="277"/>
      <c r="N215" s="283"/>
      <c r="O215" s="277"/>
      <c r="P215" s="289"/>
    </row>
    <row r="216" spans="1:16" ht="15.75" thickBot="1">
      <c r="A216" s="275"/>
      <c r="B216" s="278"/>
      <c r="C216" s="281"/>
      <c r="D216" s="278"/>
      <c r="E216" s="278"/>
      <c r="F216" s="278"/>
      <c r="G216" s="284"/>
      <c r="H216" s="284"/>
      <c r="I216" s="139"/>
      <c r="J216" s="139"/>
      <c r="K216" s="284"/>
      <c r="L216" s="287"/>
      <c r="M216" s="278"/>
      <c r="N216" s="284"/>
      <c r="O216" s="278"/>
      <c r="P216" s="290"/>
    </row>
    <row r="217" spans="1:16">
      <c r="A217" s="273">
        <v>71</v>
      </c>
      <c r="B217" s="276"/>
      <c r="C217" s="279"/>
      <c r="D217" s="276"/>
      <c r="E217" s="276"/>
      <c r="F217" s="276"/>
      <c r="G217" s="282"/>
      <c r="H217" s="282"/>
      <c r="I217" s="138"/>
      <c r="J217" s="138"/>
      <c r="K217" s="282"/>
      <c r="L217" s="285"/>
      <c r="M217" s="276"/>
      <c r="N217" s="282"/>
      <c r="O217" s="276"/>
      <c r="P217" s="288"/>
    </row>
    <row r="218" spans="1:16">
      <c r="A218" s="274"/>
      <c r="B218" s="277"/>
      <c r="C218" s="280"/>
      <c r="D218" s="277"/>
      <c r="E218" s="277"/>
      <c r="F218" s="277"/>
      <c r="G218" s="283"/>
      <c r="H218" s="283"/>
      <c r="I218" s="137"/>
      <c r="J218" s="137"/>
      <c r="K218" s="283"/>
      <c r="L218" s="286"/>
      <c r="M218" s="277"/>
      <c r="N218" s="283"/>
      <c r="O218" s="277"/>
      <c r="P218" s="289"/>
    </row>
    <row r="219" spans="1:16" ht="15.75" thickBot="1">
      <c r="A219" s="275"/>
      <c r="B219" s="278"/>
      <c r="C219" s="281"/>
      <c r="D219" s="278"/>
      <c r="E219" s="278"/>
      <c r="F219" s="278"/>
      <c r="G219" s="284"/>
      <c r="H219" s="284"/>
      <c r="I219" s="139"/>
      <c r="J219" s="139"/>
      <c r="K219" s="284"/>
      <c r="L219" s="287"/>
      <c r="M219" s="278"/>
      <c r="N219" s="284"/>
      <c r="O219" s="278"/>
      <c r="P219" s="290"/>
    </row>
    <row r="220" spans="1:16">
      <c r="A220" s="273">
        <v>72</v>
      </c>
      <c r="B220" s="276"/>
      <c r="C220" s="279"/>
      <c r="D220" s="276"/>
      <c r="E220" s="276"/>
      <c r="F220" s="276"/>
      <c r="G220" s="282"/>
      <c r="H220" s="282"/>
      <c r="I220" s="138"/>
      <c r="J220" s="138"/>
      <c r="K220" s="282"/>
      <c r="L220" s="285"/>
      <c r="M220" s="276"/>
      <c r="N220" s="282"/>
      <c r="O220" s="276"/>
      <c r="P220" s="288"/>
    </row>
    <row r="221" spans="1:16">
      <c r="A221" s="274"/>
      <c r="B221" s="277"/>
      <c r="C221" s="280"/>
      <c r="D221" s="277"/>
      <c r="E221" s="277"/>
      <c r="F221" s="277"/>
      <c r="G221" s="283"/>
      <c r="H221" s="283"/>
      <c r="I221" s="137"/>
      <c r="J221" s="137"/>
      <c r="K221" s="283"/>
      <c r="L221" s="286"/>
      <c r="M221" s="277"/>
      <c r="N221" s="283"/>
      <c r="O221" s="277"/>
      <c r="P221" s="289"/>
    </row>
    <row r="222" spans="1:16" ht="15.75" thickBot="1">
      <c r="A222" s="275"/>
      <c r="B222" s="278"/>
      <c r="C222" s="281"/>
      <c r="D222" s="278"/>
      <c r="E222" s="278"/>
      <c r="F222" s="278"/>
      <c r="G222" s="284"/>
      <c r="H222" s="284"/>
      <c r="I222" s="139"/>
      <c r="J222" s="139"/>
      <c r="K222" s="284"/>
      <c r="L222" s="287"/>
      <c r="M222" s="278"/>
      <c r="N222" s="284"/>
      <c r="O222" s="278"/>
      <c r="P222" s="290"/>
    </row>
    <row r="223" spans="1:16">
      <c r="A223" s="273">
        <v>73</v>
      </c>
      <c r="B223" s="276"/>
      <c r="C223" s="279"/>
      <c r="D223" s="276"/>
      <c r="E223" s="276"/>
      <c r="F223" s="276"/>
      <c r="G223" s="282"/>
      <c r="H223" s="282"/>
      <c r="I223" s="138"/>
      <c r="J223" s="138"/>
      <c r="K223" s="282"/>
      <c r="L223" s="285"/>
      <c r="M223" s="276"/>
      <c r="N223" s="282"/>
      <c r="O223" s="276"/>
      <c r="P223" s="288"/>
    </row>
    <row r="224" spans="1:16">
      <c r="A224" s="274"/>
      <c r="B224" s="277"/>
      <c r="C224" s="280"/>
      <c r="D224" s="277"/>
      <c r="E224" s="277"/>
      <c r="F224" s="277"/>
      <c r="G224" s="283"/>
      <c r="H224" s="283"/>
      <c r="I224" s="137"/>
      <c r="J224" s="137"/>
      <c r="K224" s="283"/>
      <c r="L224" s="286"/>
      <c r="M224" s="277"/>
      <c r="N224" s="283"/>
      <c r="O224" s="277"/>
      <c r="P224" s="289"/>
    </row>
    <row r="225" spans="1:16" ht="15.75" thickBot="1">
      <c r="A225" s="275"/>
      <c r="B225" s="278"/>
      <c r="C225" s="281"/>
      <c r="D225" s="278"/>
      <c r="E225" s="278"/>
      <c r="F225" s="278"/>
      <c r="G225" s="284"/>
      <c r="H225" s="284"/>
      <c r="I225" s="139"/>
      <c r="J225" s="139"/>
      <c r="K225" s="284"/>
      <c r="L225" s="287"/>
      <c r="M225" s="278"/>
      <c r="N225" s="284"/>
      <c r="O225" s="278"/>
      <c r="P225" s="290"/>
    </row>
    <row r="226" spans="1:16">
      <c r="A226" s="273">
        <v>74</v>
      </c>
      <c r="B226" s="276"/>
      <c r="C226" s="279"/>
      <c r="D226" s="276"/>
      <c r="E226" s="276"/>
      <c r="F226" s="276"/>
      <c r="G226" s="282"/>
      <c r="H226" s="282"/>
      <c r="I226" s="138"/>
      <c r="J226" s="138"/>
      <c r="K226" s="282"/>
      <c r="L226" s="285"/>
      <c r="M226" s="276"/>
      <c r="N226" s="282"/>
      <c r="O226" s="276"/>
      <c r="P226" s="288"/>
    </row>
    <row r="227" spans="1:16">
      <c r="A227" s="274"/>
      <c r="B227" s="277"/>
      <c r="C227" s="280"/>
      <c r="D227" s="277"/>
      <c r="E227" s="277"/>
      <c r="F227" s="277"/>
      <c r="G227" s="283"/>
      <c r="H227" s="283"/>
      <c r="I227" s="137"/>
      <c r="J227" s="137"/>
      <c r="K227" s="283"/>
      <c r="L227" s="286"/>
      <c r="M227" s="277"/>
      <c r="N227" s="283"/>
      <c r="O227" s="277"/>
      <c r="P227" s="289"/>
    </row>
    <row r="228" spans="1:16" ht="15.75" thickBot="1">
      <c r="A228" s="275"/>
      <c r="B228" s="278"/>
      <c r="C228" s="281"/>
      <c r="D228" s="278"/>
      <c r="E228" s="278"/>
      <c r="F228" s="278"/>
      <c r="G228" s="284"/>
      <c r="H228" s="284"/>
      <c r="I228" s="139"/>
      <c r="J228" s="139"/>
      <c r="K228" s="284"/>
      <c r="L228" s="287"/>
      <c r="M228" s="278"/>
      <c r="N228" s="284"/>
      <c r="O228" s="278"/>
      <c r="P228" s="290"/>
    </row>
    <row r="229" spans="1:16">
      <c r="A229" s="273">
        <v>75</v>
      </c>
      <c r="B229" s="276"/>
      <c r="C229" s="279"/>
      <c r="D229" s="276"/>
      <c r="E229" s="276"/>
      <c r="F229" s="276"/>
      <c r="G229" s="282"/>
      <c r="H229" s="282"/>
      <c r="I229" s="138"/>
      <c r="J229" s="138"/>
      <c r="K229" s="282"/>
      <c r="L229" s="285"/>
      <c r="M229" s="276"/>
      <c r="N229" s="282"/>
      <c r="O229" s="276"/>
      <c r="P229" s="288"/>
    </row>
    <row r="230" spans="1:16">
      <c r="A230" s="274"/>
      <c r="B230" s="277"/>
      <c r="C230" s="280"/>
      <c r="D230" s="277"/>
      <c r="E230" s="277"/>
      <c r="F230" s="277"/>
      <c r="G230" s="283"/>
      <c r="H230" s="283"/>
      <c r="I230" s="137"/>
      <c r="J230" s="137"/>
      <c r="K230" s="283"/>
      <c r="L230" s="286"/>
      <c r="M230" s="277"/>
      <c r="N230" s="283"/>
      <c r="O230" s="277"/>
      <c r="P230" s="289"/>
    </row>
    <row r="231" spans="1:16" ht="15.75" thickBot="1">
      <c r="A231" s="275"/>
      <c r="B231" s="278"/>
      <c r="C231" s="281"/>
      <c r="D231" s="278"/>
      <c r="E231" s="278"/>
      <c r="F231" s="278"/>
      <c r="G231" s="284"/>
      <c r="H231" s="284"/>
      <c r="I231" s="139"/>
      <c r="J231" s="139"/>
      <c r="K231" s="284"/>
      <c r="L231" s="287"/>
      <c r="M231" s="278"/>
      <c r="N231" s="284"/>
      <c r="O231" s="278"/>
      <c r="P231" s="290"/>
    </row>
    <row r="232" spans="1:16">
      <c r="A232" s="273">
        <v>76</v>
      </c>
      <c r="B232" s="276"/>
      <c r="C232" s="279"/>
      <c r="D232" s="276"/>
      <c r="E232" s="276"/>
      <c r="F232" s="276"/>
      <c r="G232" s="282"/>
      <c r="H232" s="282"/>
      <c r="I232" s="138"/>
      <c r="J232" s="138"/>
      <c r="K232" s="282"/>
      <c r="L232" s="285"/>
      <c r="M232" s="276"/>
      <c r="N232" s="282"/>
      <c r="O232" s="276"/>
      <c r="P232" s="288"/>
    </row>
    <row r="233" spans="1:16">
      <c r="A233" s="274"/>
      <c r="B233" s="277"/>
      <c r="C233" s="280"/>
      <c r="D233" s="277"/>
      <c r="E233" s="277"/>
      <c r="F233" s="277"/>
      <c r="G233" s="283"/>
      <c r="H233" s="283"/>
      <c r="I233" s="137"/>
      <c r="J233" s="137"/>
      <c r="K233" s="283"/>
      <c r="L233" s="286"/>
      <c r="M233" s="277"/>
      <c r="N233" s="283"/>
      <c r="O233" s="277"/>
      <c r="P233" s="289"/>
    </row>
    <row r="234" spans="1:16" ht="15.75" thickBot="1">
      <c r="A234" s="275"/>
      <c r="B234" s="278"/>
      <c r="C234" s="281"/>
      <c r="D234" s="278"/>
      <c r="E234" s="278"/>
      <c r="F234" s="278"/>
      <c r="G234" s="284"/>
      <c r="H234" s="284"/>
      <c r="I234" s="139"/>
      <c r="J234" s="139"/>
      <c r="K234" s="284"/>
      <c r="L234" s="287"/>
      <c r="M234" s="278"/>
      <c r="N234" s="284"/>
      <c r="O234" s="278"/>
      <c r="P234" s="290"/>
    </row>
    <row r="235" spans="1:16">
      <c r="A235" s="273">
        <v>77</v>
      </c>
      <c r="B235" s="276"/>
      <c r="C235" s="279"/>
      <c r="D235" s="276"/>
      <c r="E235" s="276"/>
      <c r="F235" s="276"/>
      <c r="G235" s="282"/>
      <c r="H235" s="282"/>
      <c r="I235" s="138"/>
      <c r="J235" s="138"/>
      <c r="K235" s="282"/>
      <c r="L235" s="285"/>
      <c r="M235" s="276"/>
      <c r="N235" s="282"/>
      <c r="O235" s="276"/>
      <c r="P235" s="288"/>
    </row>
    <row r="236" spans="1:16">
      <c r="A236" s="274"/>
      <c r="B236" s="277"/>
      <c r="C236" s="280"/>
      <c r="D236" s="277"/>
      <c r="E236" s="277"/>
      <c r="F236" s="277"/>
      <c r="G236" s="283"/>
      <c r="H236" s="283"/>
      <c r="I236" s="137"/>
      <c r="J236" s="137"/>
      <c r="K236" s="283"/>
      <c r="L236" s="286"/>
      <c r="M236" s="277"/>
      <c r="N236" s="283"/>
      <c r="O236" s="277"/>
      <c r="P236" s="289"/>
    </row>
    <row r="237" spans="1:16" ht="15.75" thickBot="1">
      <c r="A237" s="275"/>
      <c r="B237" s="278"/>
      <c r="C237" s="281"/>
      <c r="D237" s="278"/>
      <c r="E237" s="278"/>
      <c r="F237" s="278"/>
      <c r="G237" s="284"/>
      <c r="H237" s="284"/>
      <c r="I237" s="139"/>
      <c r="J237" s="139"/>
      <c r="K237" s="284"/>
      <c r="L237" s="287"/>
      <c r="M237" s="278"/>
      <c r="N237" s="284"/>
      <c r="O237" s="278"/>
      <c r="P237" s="290"/>
    </row>
    <row r="238" spans="1:16">
      <c r="A238" s="273">
        <v>78</v>
      </c>
      <c r="B238" s="276"/>
      <c r="C238" s="279"/>
      <c r="D238" s="276"/>
      <c r="E238" s="276"/>
      <c r="F238" s="276"/>
      <c r="G238" s="282"/>
      <c r="H238" s="282"/>
      <c r="I238" s="138"/>
      <c r="J238" s="138"/>
      <c r="K238" s="282"/>
      <c r="L238" s="285"/>
      <c r="M238" s="276"/>
      <c r="N238" s="282"/>
      <c r="O238" s="276"/>
      <c r="P238" s="288"/>
    </row>
    <row r="239" spans="1:16">
      <c r="A239" s="274"/>
      <c r="B239" s="277"/>
      <c r="C239" s="280"/>
      <c r="D239" s="277"/>
      <c r="E239" s="277"/>
      <c r="F239" s="277"/>
      <c r="G239" s="283"/>
      <c r="H239" s="283"/>
      <c r="I239" s="137"/>
      <c r="J239" s="137"/>
      <c r="K239" s="283"/>
      <c r="L239" s="286"/>
      <c r="M239" s="277"/>
      <c r="N239" s="283"/>
      <c r="O239" s="277"/>
      <c r="P239" s="289"/>
    </row>
    <row r="240" spans="1:16" ht="15.75" thickBot="1">
      <c r="A240" s="275"/>
      <c r="B240" s="278"/>
      <c r="C240" s="281"/>
      <c r="D240" s="278"/>
      <c r="E240" s="278"/>
      <c r="F240" s="278"/>
      <c r="G240" s="284"/>
      <c r="H240" s="284"/>
      <c r="I240" s="139"/>
      <c r="J240" s="139"/>
      <c r="K240" s="284"/>
      <c r="L240" s="287"/>
      <c r="M240" s="278"/>
      <c r="N240" s="284"/>
      <c r="O240" s="278"/>
      <c r="P240" s="290"/>
    </row>
    <row r="241" spans="1:16">
      <c r="A241" s="273">
        <v>79</v>
      </c>
      <c r="B241" s="276"/>
      <c r="C241" s="279"/>
      <c r="D241" s="276"/>
      <c r="E241" s="276"/>
      <c r="F241" s="276"/>
      <c r="G241" s="282"/>
      <c r="H241" s="282"/>
      <c r="I241" s="138"/>
      <c r="J241" s="138"/>
      <c r="K241" s="282"/>
      <c r="L241" s="285"/>
      <c r="M241" s="276"/>
      <c r="N241" s="282"/>
      <c r="O241" s="276"/>
      <c r="P241" s="288"/>
    </row>
    <row r="242" spans="1:16">
      <c r="A242" s="274"/>
      <c r="B242" s="277"/>
      <c r="C242" s="280"/>
      <c r="D242" s="277"/>
      <c r="E242" s="277"/>
      <c r="F242" s="277"/>
      <c r="G242" s="283"/>
      <c r="H242" s="283"/>
      <c r="I242" s="137"/>
      <c r="J242" s="137"/>
      <c r="K242" s="283"/>
      <c r="L242" s="286"/>
      <c r="M242" s="277"/>
      <c r="N242" s="283"/>
      <c r="O242" s="277"/>
      <c r="P242" s="289"/>
    </row>
    <row r="243" spans="1:16" ht="15.75" thickBot="1">
      <c r="A243" s="275"/>
      <c r="B243" s="278"/>
      <c r="C243" s="281"/>
      <c r="D243" s="278"/>
      <c r="E243" s="278"/>
      <c r="F243" s="278"/>
      <c r="G243" s="284"/>
      <c r="H243" s="284"/>
      <c r="I243" s="139"/>
      <c r="J243" s="139"/>
      <c r="K243" s="284"/>
      <c r="L243" s="287"/>
      <c r="M243" s="278"/>
      <c r="N243" s="284"/>
      <c r="O243" s="278"/>
      <c r="P243" s="290"/>
    </row>
    <row r="244" spans="1:16">
      <c r="A244" s="273">
        <v>80</v>
      </c>
      <c r="B244" s="276"/>
      <c r="C244" s="279"/>
      <c r="D244" s="276"/>
      <c r="E244" s="276"/>
      <c r="F244" s="276"/>
      <c r="G244" s="282"/>
      <c r="H244" s="282"/>
      <c r="I244" s="138"/>
      <c r="J244" s="138"/>
      <c r="K244" s="282"/>
      <c r="L244" s="285"/>
      <c r="M244" s="276"/>
      <c r="N244" s="282"/>
      <c r="O244" s="276"/>
      <c r="P244" s="288"/>
    </row>
    <row r="245" spans="1:16">
      <c r="A245" s="274"/>
      <c r="B245" s="277"/>
      <c r="C245" s="280"/>
      <c r="D245" s="277"/>
      <c r="E245" s="277"/>
      <c r="F245" s="277"/>
      <c r="G245" s="283"/>
      <c r="H245" s="283"/>
      <c r="I245" s="137"/>
      <c r="J245" s="137"/>
      <c r="K245" s="283"/>
      <c r="L245" s="286"/>
      <c r="M245" s="277"/>
      <c r="N245" s="283"/>
      <c r="O245" s="277"/>
      <c r="P245" s="289"/>
    </row>
    <row r="246" spans="1:16" ht="15.75" thickBot="1">
      <c r="A246" s="275"/>
      <c r="B246" s="278"/>
      <c r="C246" s="281"/>
      <c r="D246" s="278"/>
      <c r="E246" s="278"/>
      <c r="F246" s="278"/>
      <c r="G246" s="284"/>
      <c r="H246" s="284"/>
      <c r="I246" s="139"/>
      <c r="J246" s="139"/>
      <c r="K246" s="284"/>
      <c r="L246" s="287"/>
      <c r="M246" s="278"/>
      <c r="N246" s="284"/>
      <c r="O246" s="278"/>
      <c r="P246" s="290"/>
    </row>
    <row r="247" spans="1:16">
      <c r="A247" s="273">
        <v>81</v>
      </c>
      <c r="B247" s="276"/>
      <c r="C247" s="279"/>
      <c r="D247" s="276"/>
      <c r="E247" s="276"/>
      <c r="F247" s="276"/>
      <c r="G247" s="282"/>
      <c r="H247" s="282"/>
      <c r="I247" s="138"/>
      <c r="J247" s="138"/>
      <c r="K247" s="282"/>
      <c r="L247" s="285"/>
      <c r="M247" s="276"/>
      <c r="N247" s="282"/>
      <c r="O247" s="276"/>
      <c r="P247" s="288"/>
    </row>
    <row r="248" spans="1:16">
      <c r="A248" s="274"/>
      <c r="B248" s="277"/>
      <c r="C248" s="280"/>
      <c r="D248" s="277"/>
      <c r="E248" s="277"/>
      <c r="F248" s="277"/>
      <c r="G248" s="283"/>
      <c r="H248" s="283"/>
      <c r="I248" s="137"/>
      <c r="J248" s="137"/>
      <c r="K248" s="283"/>
      <c r="L248" s="286"/>
      <c r="M248" s="277"/>
      <c r="N248" s="283"/>
      <c r="O248" s="277"/>
      <c r="P248" s="289"/>
    </row>
    <row r="249" spans="1:16" ht="15.75" thickBot="1">
      <c r="A249" s="275"/>
      <c r="B249" s="278"/>
      <c r="C249" s="281"/>
      <c r="D249" s="278"/>
      <c r="E249" s="278"/>
      <c r="F249" s="278"/>
      <c r="G249" s="284"/>
      <c r="H249" s="284"/>
      <c r="I249" s="139"/>
      <c r="J249" s="139"/>
      <c r="K249" s="284"/>
      <c r="L249" s="287"/>
      <c r="M249" s="278"/>
      <c r="N249" s="284"/>
      <c r="O249" s="278"/>
      <c r="P249" s="290"/>
    </row>
    <row r="250" spans="1:16">
      <c r="A250" s="273">
        <v>82</v>
      </c>
      <c r="B250" s="276"/>
      <c r="C250" s="279"/>
      <c r="D250" s="276"/>
      <c r="E250" s="276"/>
      <c r="F250" s="276"/>
      <c r="G250" s="282"/>
      <c r="H250" s="282"/>
      <c r="I250" s="138"/>
      <c r="J250" s="138"/>
      <c r="K250" s="282"/>
      <c r="L250" s="285"/>
      <c r="M250" s="276"/>
      <c r="N250" s="282"/>
      <c r="O250" s="276"/>
      <c r="P250" s="288"/>
    </row>
    <row r="251" spans="1:16">
      <c r="A251" s="274"/>
      <c r="B251" s="277"/>
      <c r="C251" s="280"/>
      <c r="D251" s="277"/>
      <c r="E251" s="277"/>
      <c r="F251" s="277"/>
      <c r="G251" s="283"/>
      <c r="H251" s="283"/>
      <c r="I251" s="137"/>
      <c r="J251" s="137"/>
      <c r="K251" s="283"/>
      <c r="L251" s="286"/>
      <c r="M251" s="277"/>
      <c r="N251" s="283"/>
      <c r="O251" s="277"/>
      <c r="P251" s="289"/>
    </row>
    <row r="252" spans="1:16" ht="15.75" thickBot="1">
      <c r="A252" s="275"/>
      <c r="B252" s="278"/>
      <c r="C252" s="281"/>
      <c r="D252" s="278"/>
      <c r="E252" s="278"/>
      <c r="F252" s="278"/>
      <c r="G252" s="284"/>
      <c r="H252" s="284"/>
      <c r="I252" s="139"/>
      <c r="J252" s="139"/>
      <c r="K252" s="284"/>
      <c r="L252" s="287"/>
      <c r="M252" s="278"/>
      <c r="N252" s="284"/>
      <c r="O252" s="278"/>
      <c r="P252" s="290"/>
    </row>
    <row r="253" spans="1:16">
      <c r="A253" s="273">
        <v>83</v>
      </c>
      <c r="B253" s="276"/>
      <c r="C253" s="279"/>
      <c r="D253" s="276"/>
      <c r="E253" s="276"/>
      <c r="F253" s="276"/>
      <c r="G253" s="282"/>
      <c r="H253" s="282"/>
      <c r="I253" s="138"/>
      <c r="J253" s="138"/>
      <c r="K253" s="282"/>
      <c r="L253" s="285"/>
      <c r="M253" s="276"/>
      <c r="N253" s="282"/>
      <c r="O253" s="276"/>
      <c r="P253" s="288"/>
    </row>
    <row r="254" spans="1:16">
      <c r="A254" s="274"/>
      <c r="B254" s="277"/>
      <c r="C254" s="280"/>
      <c r="D254" s="277"/>
      <c r="E254" s="277"/>
      <c r="F254" s="277"/>
      <c r="G254" s="283"/>
      <c r="H254" s="283"/>
      <c r="I254" s="137"/>
      <c r="J254" s="137"/>
      <c r="K254" s="283"/>
      <c r="L254" s="286"/>
      <c r="M254" s="277"/>
      <c r="N254" s="283"/>
      <c r="O254" s="277"/>
      <c r="P254" s="289"/>
    </row>
    <row r="255" spans="1:16" ht="15.75" thickBot="1">
      <c r="A255" s="275"/>
      <c r="B255" s="278"/>
      <c r="C255" s="281"/>
      <c r="D255" s="278"/>
      <c r="E255" s="278"/>
      <c r="F255" s="278"/>
      <c r="G255" s="284"/>
      <c r="H255" s="284"/>
      <c r="I255" s="139"/>
      <c r="J255" s="139"/>
      <c r="K255" s="284"/>
      <c r="L255" s="287"/>
      <c r="M255" s="278"/>
      <c r="N255" s="284"/>
      <c r="O255" s="278"/>
      <c r="P255" s="290"/>
    </row>
    <row r="256" spans="1:16">
      <c r="A256" s="273">
        <v>84</v>
      </c>
      <c r="B256" s="276"/>
      <c r="C256" s="279"/>
      <c r="D256" s="276"/>
      <c r="E256" s="276"/>
      <c r="F256" s="276"/>
      <c r="G256" s="282"/>
      <c r="H256" s="282"/>
      <c r="I256" s="138"/>
      <c r="J256" s="138"/>
      <c r="K256" s="282"/>
      <c r="L256" s="285"/>
      <c r="M256" s="276"/>
      <c r="N256" s="282"/>
      <c r="O256" s="276"/>
      <c r="P256" s="288"/>
    </row>
    <row r="257" spans="1:16">
      <c r="A257" s="274"/>
      <c r="B257" s="277"/>
      <c r="C257" s="280"/>
      <c r="D257" s="277"/>
      <c r="E257" s="277"/>
      <c r="F257" s="277"/>
      <c r="G257" s="283"/>
      <c r="H257" s="283"/>
      <c r="I257" s="137"/>
      <c r="J257" s="137"/>
      <c r="K257" s="283"/>
      <c r="L257" s="286"/>
      <c r="M257" s="277"/>
      <c r="N257" s="283"/>
      <c r="O257" s="277"/>
      <c r="P257" s="289"/>
    </row>
    <row r="258" spans="1:16" ht="15.75" thickBot="1">
      <c r="A258" s="275"/>
      <c r="B258" s="278"/>
      <c r="C258" s="281"/>
      <c r="D258" s="278"/>
      <c r="E258" s="278"/>
      <c r="F258" s="278"/>
      <c r="G258" s="284"/>
      <c r="H258" s="284"/>
      <c r="I258" s="139"/>
      <c r="J258" s="139"/>
      <c r="K258" s="284"/>
      <c r="L258" s="287"/>
      <c r="M258" s="278"/>
      <c r="N258" s="284"/>
      <c r="O258" s="278"/>
      <c r="P258" s="290"/>
    </row>
    <row r="259" spans="1:16">
      <c r="A259" s="273">
        <v>85</v>
      </c>
      <c r="B259" s="276"/>
      <c r="C259" s="279"/>
      <c r="D259" s="276"/>
      <c r="E259" s="276"/>
      <c r="F259" s="276"/>
      <c r="G259" s="282"/>
      <c r="H259" s="282"/>
      <c r="I259" s="138"/>
      <c r="J259" s="138"/>
      <c r="K259" s="282"/>
      <c r="L259" s="285"/>
      <c r="M259" s="276"/>
      <c r="N259" s="282"/>
      <c r="O259" s="276"/>
      <c r="P259" s="288"/>
    </row>
    <row r="260" spans="1:16">
      <c r="A260" s="274"/>
      <c r="B260" s="277"/>
      <c r="C260" s="280"/>
      <c r="D260" s="277"/>
      <c r="E260" s="277"/>
      <c r="F260" s="277"/>
      <c r="G260" s="283"/>
      <c r="H260" s="283"/>
      <c r="I260" s="137"/>
      <c r="J260" s="137"/>
      <c r="K260" s="283"/>
      <c r="L260" s="286"/>
      <c r="M260" s="277"/>
      <c r="N260" s="283"/>
      <c r="O260" s="277"/>
      <c r="P260" s="289"/>
    </row>
    <row r="261" spans="1:16" ht="15.75" thickBot="1">
      <c r="A261" s="275"/>
      <c r="B261" s="278"/>
      <c r="C261" s="281"/>
      <c r="D261" s="278"/>
      <c r="E261" s="278"/>
      <c r="F261" s="278"/>
      <c r="G261" s="284"/>
      <c r="H261" s="284"/>
      <c r="I261" s="139"/>
      <c r="J261" s="139"/>
      <c r="K261" s="284"/>
      <c r="L261" s="287"/>
      <c r="M261" s="278"/>
      <c r="N261" s="284"/>
      <c r="O261" s="278"/>
      <c r="P261" s="290"/>
    </row>
    <row r="262" spans="1:16">
      <c r="A262" s="273">
        <v>86</v>
      </c>
      <c r="B262" s="276"/>
      <c r="C262" s="279"/>
      <c r="D262" s="276"/>
      <c r="E262" s="276"/>
      <c r="F262" s="276"/>
      <c r="G262" s="282"/>
      <c r="H262" s="282"/>
      <c r="I262" s="138"/>
      <c r="J262" s="138"/>
      <c r="K262" s="282"/>
      <c r="L262" s="285"/>
      <c r="M262" s="276"/>
      <c r="N262" s="282"/>
      <c r="O262" s="276"/>
      <c r="P262" s="288"/>
    </row>
    <row r="263" spans="1:16">
      <c r="A263" s="274"/>
      <c r="B263" s="277"/>
      <c r="C263" s="280"/>
      <c r="D263" s="277"/>
      <c r="E263" s="277"/>
      <c r="F263" s="277"/>
      <c r="G263" s="283"/>
      <c r="H263" s="283"/>
      <c r="I263" s="137"/>
      <c r="J263" s="137"/>
      <c r="K263" s="283"/>
      <c r="L263" s="286"/>
      <c r="M263" s="277"/>
      <c r="N263" s="283"/>
      <c r="O263" s="277"/>
      <c r="P263" s="289"/>
    </row>
    <row r="264" spans="1:16" ht="15.75" thickBot="1">
      <c r="A264" s="275"/>
      <c r="B264" s="278"/>
      <c r="C264" s="281"/>
      <c r="D264" s="278"/>
      <c r="E264" s="278"/>
      <c r="F264" s="278"/>
      <c r="G264" s="284"/>
      <c r="H264" s="284"/>
      <c r="I264" s="139"/>
      <c r="J264" s="139"/>
      <c r="K264" s="284"/>
      <c r="L264" s="287"/>
      <c r="M264" s="278"/>
      <c r="N264" s="284"/>
      <c r="O264" s="278"/>
      <c r="P264" s="290"/>
    </row>
    <row r="265" spans="1:16">
      <c r="A265" s="273">
        <v>87</v>
      </c>
      <c r="B265" s="276"/>
      <c r="C265" s="279"/>
      <c r="D265" s="276"/>
      <c r="E265" s="276"/>
      <c r="F265" s="276"/>
      <c r="G265" s="282"/>
      <c r="H265" s="282"/>
      <c r="I265" s="138"/>
      <c r="J265" s="138"/>
      <c r="K265" s="282"/>
      <c r="L265" s="285"/>
      <c r="M265" s="276"/>
      <c r="N265" s="282"/>
      <c r="O265" s="276"/>
      <c r="P265" s="288"/>
    </row>
    <row r="266" spans="1:16">
      <c r="A266" s="274"/>
      <c r="B266" s="277"/>
      <c r="C266" s="280"/>
      <c r="D266" s="277"/>
      <c r="E266" s="277"/>
      <c r="F266" s="277"/>
      <c r="G266" s="283"/>
      <c r="H266" s="283"/>
      <c r="I266" s="137"/>
      <c r="J266" s="137"/>
      <c r="K266" s="283"/>
      <c r="L266" s="286"/>
      <c r="M266" s="277"/>
      <c r="N266" s="283"/>
      <c r="O266" s="277"/>
      <c r="P266" s="289"/>
    </row>
    <row r="267" spans="1:16" ht="15.75" thickBot="1">
      <c r="A267" s="275"/>
      <c r="B267" s="278"/>
      <c r="C267" s="281"/>
      <c r="D267" s="278"/>
      <c r="E267" s="278"/>
      <c r="F267" s="278"/>
      <c r="G267" s="284"/>
      <c r="H267" s="284"/>
      <c r="I267" s="139"/>
      <c r="J267" s="139"/>
      <c r="K267" s="284"/>
      <c r="L267" s="287"/>
      <c r="M267" s="278"/>
      <c r="N267" s="284"/>
      <c r="O267" s="278"/>
      <c r="P267" s="290"/>
    </row>
    <row r="268" spans="1:16">
      <c r="A268" s="273">
        <v>88</v>
      </c>
      <c r="B268" s="276"/>
      <c r="C268" s="279"/>
      <c r="D268" s="276"/>
      <c r="E268" s="276"/>
      <c r="F268" s="276"/>
      <c r="G268" s="282"/>
      <c r="H268" s="282"/>
      <c r="I268" s="138"/>
      <c r="J268" s="138"/>
      <c r="K268" s="282"/>
      <c r="L268" s="285"/>
      <c r="M268" s="276"/>
      <c r="N268" s="282"/>
      <c r="O268" s="276"/>
      <c r="P268" s="288"/>
    </row>
    <row r="269" spans="1:16">
      <c r="A269" s="274"/>
      <c r="B269" s="277"/>
      <c r="C269" s="280"/>
      <c r="D269" s="277"/>
      <c r="E269" s="277"/>
      <c r="F269" s="277"/>
      <c r="G269" s="283"/>
      <c r="H269" s="283"/>
      <c r="I269" s="137"/>
      <c r="J269" s="137"/>
      <c r="K269" s="283"/>
      <c r="L269" s="286"/>
      <c r="M269" s="277"/>
      <c r="N269" s="283"/>
      <c r="O269" s="277"/>
      <c r="P269" s="289"/>
    </row>
    <row r="270" spans="1:16" ht="15.75" thickBot="1">
      <c r="A270" s="275"/>
      <c r="B270" s="278"/>
      <c r="C270" s="281"/>
      <c r="D270" s="278"/>
      <c r="E270" s="278"/>
      <c r="F270" s="278"/>
      <c r="G270" s="284"/>
      <c r="H270" s="284"/>
      <c r="I270" s="139"/>
      <c r="J270" s="139"/>
      <c r="K270" s="284"/>
      <c r="L270" s="287"/>
      <c r="M270" s="278"/>
      <c r="N270" s="284"/>
      <c r="O270" s="278"/>
      <c r="P270" s="290"/>
    </row>
    <row r="271" spans="1:16">
      <c r="A271" s="273">
        <v>89</v>
      </c>
      <c r="B271" s="276"/>
      <c r="C271" s="279"/>
      <c r="D271" s="276"/>
      <c r="E271" s="276"/>
      <c r="F271" s="276"/>
      <c r="G271" s="282"/>
      <c r="H271" s="282"/>
      <c r="I271" s="138"/>
      <c r="J271" s="138"/>
      <c r="K271" s="282"/>
      <c r="L271" s="285"/>
      <c r="M271" s="276"/>
      <c r="N271" s="282"/>
      <c r="O271" s="276"/>
      <c r="P271" s="288"/>
    </row>
    <row r="272" spans="1:16">
      <c r="A272" s="274"/>
      <c r="B272" s="277"/>
      <c r="C272" s="280"/>
      <c r="D272" s="277"/>
      <c r="E272" s="277"/>
      <c r="F272" s="277"/>
      <c r="G272" s="283"/>
      <c r="H272" s="283"/>
      <c r="I272" s="137"/>
      <c r="J272" s="137"/>
      <c r="K272" s="283"/>
      <c r="L272" s="286"/>
      <c r="M272" s="277"/>
      <c r="N272" s="283"/>
      <c r="O272" s="277"/>
      <c r="P272" s="289"/>
    </row>
    <row r="273" spans="1:16" ht="15.75" thickBot="1">
      <c r="A273" s="275"/>
      <c r="B273" s="278"/>
      <c r="C273" s="281"/>
      <c r="D273" s="278"/>
      <c r="E273" s="278"/>
      <c r="F273" s="278"/>
      <c r="G273" s="284"/>
      <c r="H273" s="284"/>
      <c r="I273" s="139"/>
      <c r="J273" s="139"/>
      <c r="K273" s="284"/>
      <c r="L273" s="287"/>
      <c r="M273" s="278"/>
      <c r="N273" s="284"/>
      <c r="O273" s="278"/>
      <c r="P273" s="290"/>
    </row>
    <row r="274" spans="1:16">
      <c r="A274" s="273">
        <v>90</v>
      </c>
      <c r="B274" s="276"/>
      <c r="C274" s="279"/>
      <c r="D274" s="276"/>
      <c r="E274" s="276"/>
      <c r="F274" s="276"/>
      <c r="G274" s="282"/>
      <c r="H274" s="282"/>
      <c r="I274" s="138"/>
      <c r="J274" s="138"/>
      <c r="K274" s="282"/>
      <c r="L274" s="285"/>
      <c r="M274" s="276"/>
      <c r="N274" s="282"/>
      <c r="O274" s="276"/>
      <c r="P274" s="288"/>
    </row>
    <row r="275" spans="1:16">
      <c r="A275" s="274"/>
      <c r="B275" s="277"/>
      <c r="C275" s="280"/>
      <c r="D275" s="277"/>
      <c r="E275" s="277"/>
      <c r="F275" s="277"/>
      <c r="G275" s="283"/>
      <c r="H275" s="283"/>
      <c r="I275" s="137"/>
      <c r="J275" s="137"/>
      <c r="K275" s="283"/>
      <c r="L275" s="286"/>
      <c r="M275" s="277"/>
      <c r="N275" s="283"/>
      <c r="O275" s="277"/>
      <c r="P275" s="289"/>
    </row>
    <row r="276" spans="1:16" ht="15.75" thickBot="1">
      <c r="A276" s="275"/>
      <c r="B276" s="278"/>
      <c r="C276" s="281"/>
      <c r="D276" s="278"/>
      <c r="E276" s="278"/>
      <c r="F276" s="278"/>
      <c r="G276" s="284"/>
      <c r="H276" s="284"/>
      <c r="I276" s="139"/>
      <c r="J276" s="139"/>
      <c r="K276" s="284"/>
      <c r="L276" s="287"/>
      <c r="M276" s="278"/>
      <c r="N276" s="284"/>
      <c r="O276" s="278"/>
      <c r="P276" s="290"/>
    </row>
  </sheetData>
  <mergeCells count="1268">
    <mergeCell ref="C2:D2"/>
    <mergeCell ref="L1:P3"/>
    <mergeCell ref="G2:I2"/>
    <mergeCell ref="B1:J1"/>
    <mergeCell ref="M274:M276"/>
    <mergeCell ref="N274:N276"/>
    <mergeCell ref="O274:O276"/>
    <mergeCell ref="P274:P276"/>
    <mergeCell ref="O271:O273"/>
    <mergeCell ref="P271:P273"/>
    <mergeCell ref="A274:A276"/>
    <mergeCell ref="B274:B276"/>
    <mergeCell ref="C274:C276"/>
    <mergeCell ref="D274:D276"/>
    <mergeCell ref="E274:E276"/>
    <mergeCell ref="F274:F276"/>
    <mergeCell ref="G274:G276"/>
    <mergeCell ref="H274:H276"/>
    <mergeCell ref="G271:G273"/>
    <mergeCell ref="H271:H273"/>
    <mergeCell ref="K271:K273"/>
    <mergeCell ref="M271:M273"/>
    <mergeCell ref="N271:N273"/>
    <mergeCell ref="A271:A273"/>
    <mergeCell ref="B271:B273"/>
    <mergeCell ref="C271:C273"/>
    <mergeCell ref="D271:D273"/>
    <mergeCell ref="E271:E273"/>
    <mergeCell ref="F271:F273"/>
    <mergeCell ref="L271:L273"/>
    <mergeCell ref="L274:L276"/>
    <mergeCell ref="K274:K276"/>
    <mergeCell ref="K268:K270"/>
    <mergeCell ref="M268:M270"/>
    <mergeCell ref="N268:N270"/>
    <mergeCell ref="O268:O270"/>
    <mergeCell ref="P268:P270"/>
    <mergeCell ref="O265:O267"/>
    <mergeCell ref="P265:P267"/>
    <mergeCell ref="A268:A270"/>
    <mergeCell ref="B268:B270"/>
    <mergeCell ref="C268:C270"/>
    <mergeCell ref="D268:D270"/>
    <mergeCell ref="E268:E270"/>
    <mergeCell ref="F268:F270"/>
    <mergeCell ref="G268:G270"/>
    <mergeCell ref="H268:H270"/>
    <mergeCell ref="G265:G267"/>
    <mergeCell ref="H265:H267"/>
    <mergeCell ref="K265:K267"/>
    <mergeCell ref="M265:M267"/>
    <mergeCell ref="N265:N267"/>
    <mergeCell ref="A265:A267"/>
    <mergeCell ref="B265:B267"/>
    <mergeCell ref="C265:C267"/>
    <mergeCell ref="D265:D267"/>
    <mergeCell ref="E265:E267"/>
    <mergeCell ref="F265:F267"/>
    <mergeCell ref="L265:L267"/>
    <mergeCell ref="L268:L270"/>
    <mergeCell ref="K262:K264"/>
    <mergeCell ref="M262:M264"/>
    <mergeCell ref="N262:N264"/>
    <mergeCell ref="O262:O264"/>
    <mergeCell ref="P262:P264"/>
    <mergeCell ref="O259:O261"/>
    <mergeCell ref="P259:P261"/>
    <mergeCell ref="A262:A264"/>
    <mergeCell ref="B262:B264"/>
    <mergeCell ref="C262:C264"/>
    <mergeCell ref="D262:D264"/>
    <mergeCell ref="E262:E264"/>
    <mergeCell ref="F262:F264"/>
    <mergeCell ref="G262:G264"/>
    <mergeCell ref="H262:H264"/>
    <mergeCell ref="G259:G261"/>
    <mergeCell ref="H259:H261"/>
    <mergeCell ref="K259:K261"/>
    <mergeCell ref="M259:M261"/>
    <mergeCell ref="N259:N261"/>
    <mergeCell ref="A259:A261"/>
    <mergeCell ref="B259:B261"/>
    <mergeCell ref="C259:C261"/>
    <mergeCell ref="D259:D261"/>
    <mergeCell ref="E259:E261"/>
    <mergeCell ref="F259:F261"/>
    <mergeCell ref="L259:L261"/>
    <mergeCell ref="L262:L264"/>
    <mergeCell ref="K256:K258"/>
    <mergeCell ref="M256:M258"/>
    <mergeCell ref="N256:N258"/>
    <mergeCell ref="O256:O258"/>
    <mergeCell ref="P256:P258"/>
    <mergeCell ref="O253:O255"/>
    <mergeCell ref="P253:P255"/>
    <mergeCell ref="A256:A258"/>
    <mergeCell ref="B256:B258"/>
    <mergeCell ref="C256:C258"/>
    <mergeCell ref="D256:D258"/>
    <mergeCell ref="E256:E258"/>
    <mergeCell ref="F256:F258"/>
    <mergeCell ref="G256:G258"/>
    <mergeCell ref="H256:H258"/>
    <mergeCell ref="G253:G255"/>
    <mergeCell ref="H253:H255"/>
    <mergeCell ref="K253:K255"/>
    <mergeCell ref="M253:M255"/>
    <mergeCell ref="N253:N255"/>
    <mergeCell ref="A253:A255"/>
    <mergeCell ref="B253:B255"/>
    <mergeCell ref="C253:C255"/>
    <mergeCell ref="D253:D255"/>
    <mergeCell ref="E253:E255"/>
    <mergeCell ref="F253:F255"/>
    <mergeCell ref="L253:L255"/>
    <mergeCell ref="L256:L258"/>
    <mergeCell ref="K250:K252"/>
    <mergeCell ref="M250:M252"/>
    <mergeCell ref="N250:N252"/>
    <mergeCell ref="O250:O252"/>
    <mergeCell ref="P250:P252"/>
    <mergeCell ref="O247:O249"/>
    <mergeCell ref="P247:P249"/>
    <mergeCell ref="A250:A252"/>
    <mergeCell ref="B250:B252"/>
    <mergeCell ref="C250:C252"/>
    <mergeCell ref="D250:D252"/>
    <mergeCell ref="E250:E252"/>
    <mergeCell ref="F250:F252"/>
    <mergeCell ref="G250:G252"/>
    <mergeCell ref="H250:H252"/>
    <mergeCell ref="G247:G249"/>
    <mergeCell ref="H247:H249"/>
    <mergeCell ref="K247:K249"/>
    <mergeCell ref="M247:M249"/>
    <mergeCell ref="N247:N249"/>
    <mergeCell ref="A247:A249"/>
    <mergeCell ref="B247:B249"/>
    <mergeCell ref="C247:C249"/>
    <mergeCell ref="D247:D249"/>
    <mergeCell ref="E247:E249"/>
    <mergeCell ref="F247:F249"/>
    <mergeCell ref="L247:L249"/>
    <mergeCell ref="L250:L252"/>
    <mergeCell ref="K244:K246"/>
    <mergeCell ref="M244:M246"/>
    <mergeCell ref="N244:N246"/>
    <mergeCell ref="O244:O246"/>
    <mergeCell ref="P244:P246"/>
    <mergeCell ref="O241:O243"/>
    <mergeCell ref="P241:P243"/>
    <mergeCell ref="A244:A246"/>
    <mergeCell ref="B244:B246"/>
    <mergeCell ref="C244:C246"/>
    <mergeCell ref="D244:D246"/>
    <mergeCell ref="E244:E246"/>
    <mergeCell ref="F244:F246"/>
    <mergeCell ref="G244:G246"/>
    <mergeCell ref="H244:H246"/>
    <mergeCell ref="G241:G243"/>
    <mergeCell ref="H241:H243"/>
    <mergeCell ref="K241:K243"/>
    <mergeCell ref="M241:M243"/>
    <mergeCell ref="N241:N243"/>
    <mergeCell ref="A241:A243"/>
    <mergeCell ref="B241:B243"/>
    <mergeCell ref="C241:C243"/>
    <mergeCell ref="D241:D243"/>
    <mergeCell ref="E241:E243"/>
    <mergeCell ref="F241:F243"/>
    <mergeCell ref="L241:L243"/>
    <mergeCell ref="L244:L246"/>
    <mergeCell ref="K238:K240"/>
    <mergeCell ref="M238:M240"/>
    <mergeCell ref="N238:N240"/>
    <mergeCell ref="O238:O240"/>
    <mergeCell ref="P238:P240"/>
    <mergeCell ref="O235:O237"/>
    <mergeCell ref="P235:P237"/>
    <mergeCell ref="A238:A240"/>
    <mergeCell ref="B238:B240"/>
    <mergeCell ref="C238:C240"/>
    <mergeCell ref="D238:D240"/>
    <mergeCell ref="E238:E240"/>
    <mergeCell ref="F238:F240"/>
    <mergeCell ref="G238:G240"/>
    <mergeCell ref="H238:H240"/>
    <mergeCell ref="G235:G237"/>
    <mergeCell ref="H235:H237"/>
    <mergeCell ref="K235:K237"/>
    <mergeCell ref="M235:M237"/>
    <mergeCell ref="N235:N237"/>
    <mergeCell ref="A235:A237"/>
    <mergeCell ref="B235:B237"/>
    <mergeCell ref="C235:C237"/>
    <mergeCell ref="D235:D237"/>
    <mergeCell ref="E235:E237"/>
    <mergeCell ref="F235:F237"/>
    <mergeCell ref="L235:L237"/>
    <mergeCell ref="L238:L240"/>
    <mergeCell ref="K232:K234"/>
    <mergeCell ref="M232:M234"/>
    <mergeCell ref="N232:N234"/>
    <mergeCell ref="O232:O234"/>
    <mergeCell ref="P232:P234"/>
    <mergeCell ref="O229:O231"/>
    <mergeCell ref="P229:P231"/>
    <mergeCell ref="A232:A234"/>
    <mergeCell ref="B232:B234"/>
    <mergeCell ref="C232:C234"/>
    <mergeCell ref="D232:D234"/>
    <mergeCell ref="E232:E234"/>
    <mergeCell ref="F232:F234"/>
    <mergeCell ref="G232:G234"/>
    <mergeCell ref="H232:H234"/>
    <mergeCell ref="G229:G231"/>
    <mergeCell ref="H229:H231"/>
    <mergeCell ref="K229:K231"/>
    <mergeCell ref="M229:M231"/>
    <mergeCell ref="N229:N231"/>
    <mergeCell ref="A229:A231"/>
    <mergeCell ref="B229:B231"/>
    <mergeCell ref="C229:C231"/>
    <mergeCell ref="D229:D231"/>
    <mergeCell ref="E229:E231"/>
    <mergeCell ref="F229:F231"/>
    <mergeCell ref="L229:L231"/>
    <mergeCell ref="L232:L234"/>
    <mergeCell ref="K226:K228"/>
    <mergeCell ref="M226:M228"/>
    <mergeCell ref="N226:N228"/>
    <mergeCell ref="O226:O228"/>
    <mergeCell ref="P226:P228"/>
    <mergeCell ref="O223:O225"/>
    <mergeCell ref="P223:P225"/>
    <mergeCell ref="A226:A228"/>
    <mergeCell ref="B226:B228"/>
    <mergeCell ref="C226:C228"/>
    <mergeCell ref="D226:D228"/>
    <mergeCell ref="E226:E228"/>
    <mergeCell ref="F226:F228"/>
    <mergeCell ref="G226:G228"/>
    <mergeCell ref="H226:H228"/>
    <mergeCell ref="G223:G225"/>
    <mergeCell ref="H223:H225"/>
    <mergeCell ref="K223:K225"/>
    <mergeCell ref="M223:M225"/>
    <mergeCell ref="N223:N225"/>
    <mergeCell ref="A223:A225"/>
    <mergeCell ref="B223:B225"/>
    <mergeCell ref="C223:C225"/>
    <mergeCell ref="D223:D225"/>
    <mergeCell ref="E223:E225"/>
    <mergeCell ref="F223:F225"/>
    <mergeCell ref="L223:L225"/>
    <mergeCell ref="L226:L228"/>
    <mergeCell ref="K220:K222"/>
    <mergeCell ref="M220:M222"/>
    <mergeCell ref="N220:N222"/>
    <mergeCell ref="O220:O222"/>
    <mergeCell ref="P220:P222"/>
    <mergeCell ref="O217:O219"/>
    <mergeCell ref="P217:P219"/>
    <mergeCell ref="A220:A222"/>
    <mergeCell ref="B220:B222"/>
    <mergeCell ref="C220:C222"/>
    <mergeCell ref="D220:D222"/>
    <mergeCell ref="E220:E222"/>
    <mergeCell ref="F220:F222"/>
    <mergeCell ref="G220:G222"/>
    <mergeCell ref="H220:H222"/>
    <mergeCell ref="G217:G219"/>
    <mergeCell ref="H217:H219"/>
    <mergeCell ref="K217:K219"/>
    <mergeCell ref="M217:M219"/>
    <mergeCell ref="N217:N219"/>
    <mergeCell ref="A217:A219"/>
    <mergeCell ref="B217:B219"/>
    <mergeCell ref="C217:C219"/>
    <mergeCell ref="D217:D219"/>
    <mergeCell ref="E217:E219"/>
    <mergeCell ref="F217:F219"/>
    <mergeCell ref="L217:L219"/>
    <mergeCell ref="L220:L222"/>
    <mergeCell ref="K214:K216"/>
    <mergeCell ref="M214:M216"/>
    <mergeCell ref="N214:N216"/>
    <mergeCell ref="O214:O216"/>
    <mergeCell ref="P214:P216"/>
    <mergeCell ref="O211:O213"/>
    <mergeCell ref="P211:P213"/>
    <mergeCell ref="A214:A216"/>
    <mergeCell ref="B214:B216"/>
    <mergeCell ref="C214:C216"/>
    <mergeCell ref="D214:D216"/>
    <mergeCell ref="E214:E216"/>
    <mergeCell ref="F214:F216"/>
    <mergeCell ref="G214:G216"/>
    <mergeCell ref="H214:H216"/>
    <mergeCell ref="G211:G213"/>
    <mergeCell ref="H211:H213"/>
    <mergeCell ref="K211:K213"/>
    <mergeCell ref="M211:M213"/>
    <mergeCell ref="N211:N213"/>
    <mergeCell ref="A211:A213"/>
    <mergeCell ref="B211:B213"/>
    <mergeCell ref="C211:C213"/>
    <mergeCell ref="D211:D213"/>
    <mergeCell ref="E211:E213"/>
    <mergeCell ref="F211:F213"/>
    <mergeCell ref="L211:L213"/>
    <mergeCell ref="L214:L216"/>
    <mergeCell ref="K208:K210"/>
    <mergeCell ref="M208:M210"/>
    <mergeCell ref="N208:N210"/>
    <mergeCell ref="O208:O210"/>
    <mergeCell ref="P208:P210"/>
    <mergeCell ref="O205:O207"/>
    <mergeCell ref="P205:P207"/>
    <mergeCell ref="A208:A210"/>
    <mergeCell ref="B208:B210"/>
    <mergeCell ref="C208:C210"/>
    <mergeCell ref="D208:D210"/>
    <mergeCell ref="E208:E210"/>
    <mergeCell ref="F208:F210"/>
    <mergeCell ref="G208:G210"/>
    <mergeCell ref="H208:H210"/>
    <mergeCell ref="G205:G207"/>
    <mergeCell ref="H205:H207"/>
    <mergeCell ref="K205:K207"/>
    <mergeCell ref="M205:M207"/>
    <mergeCell ref="N205:N207"/>
    <mergeCell ref="A205:A207"/>
    <mergeCell ref="B205:B207"/>
    <mergeCell ref="C205:C207"/>
    <mergeCell ref="D205:D207"/>
    <mergeCell ref="E205:E207"/>
    <mergeCell ref="F205:F207"/>
    <mergeCell ref="L205:L207"/>
    <mergeCell ref="L208:L210"/>
    <mergeCell ref="K202:K204"/>
    <mergeCell ref="M202:M204"/>
    <mergeCell ref="N202:N204"/>
    <mergeCell ref="O202:O204"/>
    <mergeCell ref="P202:P204"/>
    <mergeCell ref="O199:O201"/>
    <mergeCell ref="P199:P201"/>
    <mergeCell ref="A202:A204"/>
    <mergeCell ref="B202:B204"/>
    <mergeCell ref="C202:C204"/>
    <mergeCell ref="D202:D204"/>
    <mergeCell ref="E202:E204"/>
    <mergeCell ref="F202:F204"/>
    <mergeCell ref="G202:G204"/>
    <mergeCell ref="H202:H204"/>
    <mergeCell ref="G199:G201"/>
    <mergeCell ref="H199:H201"/>
    <mergeCell ref="K199:K201"/>
    <mergeCell ref="M199:M201"/>
    <mergeCell ref="N199:N201"/>
    <mergeCell ref="A199:A201"/>
    <mergeCell ref="B199:B201"/>
    <mergeCell ref="C199:C201"/>
    <mergeCell ref="D199:D201"/>
    <mergeCell ref="E199:E201"/>
    <mergeCell ref="F199:F201"/>
    <mergeCell ref="L199:L201"/>
    <mergeCell ref="L202:L204"/>
    <mergeCell ref="K196:K198"/>
    <mergeCell ref="M196:M198"/>
    <mergeCell ref="N196:N198"/>
    <mergeCell ref="O196:O198"/>
    <mergeCell ref="P196:P198"/>
    <mergeCell ref="O193:O195"/>
    <mergeCell ref="P193:P195"/>
    <mergeCell ref="A196:A198"/>
    <mergeCell ref="B196:B198"/>
    <mergeCell ref="C196:C198"/>
    <mergeCell ref="D196:D198"/>
    <mergeCell ref="E196:E198"/>
    <mergeCell ref="F196:F198"/>
    <mergeCell ref="G196:G198"/>
    <mergeCell ref="H196:H198"/>
    <mergeCell ref="G193:G195"/>
    <mergeCell ref="H193:H195"/>
    <mergeCell ref="K193:K195"/>
    <mergeCell ref="M193:M195"/>
    <mergeCell ref="N193:N195"/>
    <mergeCell ref="A193:A195"/>
    <mergeCell ref="B193:B195"/>
    <mergeCell ref="C193:C195"/>
    <mergeCell ref="D193:D195"/>
    <mergeCell ref="E193:E195"/>
    <mergeCell ref="F193:F195"/>
    <mergeCell ref="L193:L195"/>
    <mergeCell ref="L196:L198"/>
    <mergeCell ref="K190:K192"/>
    <mergeCell ref="M190:M192"/>
    <mergeCell ref="N190:N192"/>
    <mergeCell ref="O190:O192"/>
    <mergeCell ref="P190:P192"/>
    <mergeCell ref="O187:O189"/>
    <mergeCell ref="P187:P189"/>
    <mergeCell ref="A190:A192"/>
    <mergeCell ref="B190:B192"/>
    <mergeCell ref="C190:C192"/>
    <mergeCell ref="D190:D192"/>
    <mergeCell ref="E190:E192"/>
    <mergeCell ref="F190:F192"/>
    <mergeCell ref="G190:G192"/>
    <mergeCell ref="H190:H192"/>
    <mergeCell ref="G187:G189"/>
    <mergeCell ref="H187:H189"/>
    <mergeCell ref="K187:K189"/>
    <mergeCell ref="M187:M189"/>
    <mergeCell ref="N187:N189"/>
    <mergeCell ref="A187:A189"/>
    <mergeCell ref="B187:B189"/>
    <mergeCell ref="C187:C189"/>
    <mergeCell ref="D187:D189"/>
    <mergeCell ref="E187:E189"/>
    <mergeCell ref="F187:F189"/>
    <mergeCell ref="L187:L189"/>
    <mergeCell ref="L190:L192"/>
    <mergeCell ref="K184:K186"/>
    <mergeCell ref="M184:M186"/>
    <mergeCell ref="N184:N186"/>
    <mergeCell ref="O184:O186"/>
    <mergeCell ref="P184:P186"/>
    <mergeCell ref="O181:O183"/>
    <mergeCell ref="P181:P183"/>
    <mergeCell ref="A184:A186"/>
    <mergeCell ref="B184:B186"/>
    <mergeCell ref="C184:C186"/>
    <mergeCell ref="D184:D186"/>
    <mergeCell ref="E184:E186"/>
    <mergeCell ref="F184:F186"/>
    <mergeCell ref="G184:G186"/>
    <mergeCell ref="H184:H186"/>
    <mergeCell ref="G181:G183"/>
    <mergeCell ref="H181:H183"/>
    <mergeCell ref="K181:K183"/>
    <mergeCell ref="M181:M183"/>
    <mergeCell ref="N181:N183"/>
    <mergeCell ref="A181:A183"/>
    <mergeCell ref="B181:B183"/>
    <mergeCell ref="C181:C183"/>
    <mergeCell ref="D181:D183"/>
    <mergeCell ref="E181:E183"/>
    <mergeCell ref="F181:F183"/>
    <mergeCell ref="L181:L183"/>
    <mergeCell ref="L184:L186"/>
    <mergeCell ref="K178:K180"/>
    <mergeCell ref="M178:M180"/>
    <mergeCell ref="N178:N180"/>
    <mergeCell ref="O178:O180"/>
    <mergeCell ref="P178:P180"/>
    <mergeCell ref="O175:O177"/>
    <mergeCell ref="P175:P177"/>
    <mergeCell ref="A178:A180"/>
    <mergeCell ref="B178:B180"/>
    <mergeCell ref="C178:C180"/>
    <mergeCell ref="D178:D180"/>
    <mergeCell ref="E178:E180"/>
    <mergeCell ref="F178:F180"/>
    <mergeCell ref="G178:G180"/>
    <mergeCell ref="H178:H180"/>
    <mergeCell ref="G175:G177"/>
    <mergeCell ref="H175:H177"/>
    <mergeCell ref="K175:K177"/>
    <mergeCell ref="M175:M177"/>
    <mergeCell ref="N175:N177"/>
    <mergeCell ref="A175:A177"/>
    <mergeCell ref="B175:B177"/>
    <mergeCell ref="C175:C177"/>
    <mergeCell ref="D175:D177"/>
    <mergeCell ref="E175:E177"/>
    <mergeCell ref="F175:F177"/>
    <mergeCell ref="L175:L177"/>
    <mergeCell ref="L178:L180"/>
    <mergeCell ref="K172:K174"/>
    <mergeCell ref="M172:M174"/>
    <mergeCell ref="N172:N174"/>
    <mergeCell ref="O172:O174"/>
    <mergeCell ref="P172:P174"/>
    <mergeCell ref="O169:O171"/>
    <mergeCell ref="P169:P171"/>
    <mergeCell ref="A172:A174"/>
    <mergeCell ref="B172:B174"/>
    <mergeCell ref="C172:C174"/>
    <mergeCell ref="D172:D174"/>
    <mergeCell ref="E172:E174"/>
    <mergeCell ref="F172:F174"/>
    <mergeCell ref="G172:G174"/>
    <mergeCell ref="H172:H174"/>
    <mergeCell ref="G169:G171"/>
    <mergeCell ref="H169:H171"/>
    <mergeCell ref="K169:K171"/>
    <mergeCell ref="M169:M171"/>
    <mergeCell ref="N169:N171"/>
    <mergeCell ref="A169:A171"/>
    <mergeCell ref="B169:B171"/>
    <mergeCell ref="C169:C171"/>
    <mergeCell ref="D169:D171"/>
    <mergeCell ref="E169:E171"/>
    <mergeCell ref="F169:F171"/>
    <mergeCell ref="L169:L171"/>
    <mergeCell ref="L172:L174"/>
    <mergeCell ref="K166:K168"/>
    <mergeCell ref="M166:M168"/>
    <mergeCell ref="N166:N168"/>
    <mergeCell ref="O166:O168"/>
    <mergeCell ref="P166:P168"/>
    <mergeCell ref="O163:O165"/>
    <mergeCell ref="P163:P165"/>
    <mergeCell ref="A166:A168"/>
    <mergeCell ref="B166:B168"/>
    <mergeCell ref="C166:C168"/>
    <mergeCell ref="D166:D168"/>
    <mergeCell ref="E166:E168"/>
    <mergeCell ref="F166:F168"/>
    <mergeCell ref="G166:G168"/>
    <mergeCell ref="H166:H168"/>
    <mergeCell ref="G163:G165"/>
    <mergeCell ref="H163:H165"/>
    <mergeCell ref="K163:K165"/>
    <mergeCell ref="M163:M165"/>
    <mergeCell ref="N163:N165"/>
    <mergeCell ref="A163:A165"/>
    <mergeCell ref="B163:B165"/>
    <mergeCell ref="C163:C165"/>
    <mergeCell ref="D163:D165"/>
    <mergeCell ref="E163:E165"/>
    <mergeCell ref="F163:F165"/>
    <mergeCell ref="L163:L165"/>
    <mergeCell ref="L166:L168"/>
    <mergeCell ref="K160:K162"/>
    <mergeCell ref="M160:M162"/>
    <mergeCell ref="N160:N162"/>
    <mergeCell ref="O160:O162"/>
    <mergeCell ref="P160:P162"/>
    <mergeCell ref="O157:O159"/>
    <mergeCell ref="P157:P159"/>
    <mergeCell ref="A160:A162"/>
    <mergeCell ref="B160:B162"/>
    <mergeCell ref="C160:C162"/>
    <mergeCell ref="D160:D162"/>
    <mergeCell ref="E160:E162"/>
    <mergeCell ref="F160:F162"/>
    <mergeCell ref="G160:G162"/>
    <mergeCell ref="H160:H162"/>
    <mergeCell ref="G157:G159"/>
    <mergeCell ref="H157:H159"/>
    <mergeCell ref="K157:K159"/>
    <mergeCell ref="M157:M159"/>
    <mergeCell ref="N157:N159"/>
    <mergeCell ref="A157:A159"/>
    <mergeCell ref="B157:B159"/>
    <mergeCell ref="C157:C159"/>
    <mergeCell ref="D157:D159"/>
    <mergeCell ref="E157:E159"/>
    <mergeCell ref="F157:F159"/>
    <mergeCell ref="L157:L159"/>
    <mergeCell ref="L160:L162"/>
    <mergeCell ref="K154:K156"/>
    <mergeCell ref="M154:M156"/>
    <mergeCell ref="N154:N156"/>
    <mergeCell ref="O154:O156"/>
    <mergeCell ref="P154:P156"/>
    <mergeCell ref="O151:O153"/>
    <mergeCell ref="P151:P153"/>
    <mergeCell ref="A154:A156"/>
    <mergeCell ref="B154:B156"/>
    <mergeCell ref="C154:C156"/>
    <mergeCell ref="D154:D156"/>
    <mergeCell ref="E154:E156"/>
    <mergeCell ref="F154:F156"/>
    <mergeCell ref="G154:G156"/>
    <mergeCell ref="H154:H156"/>
    <mergeCell ref="G151:G153"/>
    <mergeCell ref="H151:H153"/>
    <mergeCell ref="K151:K153"/>
    <mergeCell ref="M151:M153"/>
    <mergeCell ref="N151:N153"/>
    <mergeCell ref="A151:A153"/>
    <mergeCell ref="B151:B153"/>
    <mergeCell ref="C151:C153"/>
    <mergeCell ref="D151:D153"/>
    <mergeCell ref="E151:E153"/>
    <mergeCell ref="F151:F153"/>
    <mergeCell ref="L151:L153"/>
    <mergeCell ref="L154:L156"/>
    <mergeCell ref="K148:K150"/>
    <mergeCell ref="M148:M150"/>
    <mergeCell ref="N148:N150"/>
    <mergeCell ref="O148:O150"/>
    <mergeCell ref="P148:P150"/>
    <mergeCell ref="O145:O147"/>
    <mergeCell ref="P145:P147"/>
    <mergeCell ref="A148:A150"/>
    <mergeCell ref="B148:B150"/>
    <mergeCell ref="C148:C150"/>
    <mergeCell ref="D148:D150"/>
    <mergeCell ref="E148:E150"/>
    <mergeCell ref="F148:F150"/>
    <mergeCell ref="G148:G150"/>
    <mergeCell ref="H148:H150"/>
    <mergeCell ref="G145:G147"/>
    <mergeCell ref="H145:H147"/>
    <mergeCell ref="K145:K147"/>
    <mergeCell ref="M145:M147"/>
    <mergeCell ref="N145:N147"/>
    <mergeCell ref="A145:A147"/>
    <mergeCell ref="B145:B147"/>
    <mergeCell ref="C145:C147"/>
    <mergeCell ref="D145:D147"/>
    <mergeCell ref="E145:E147"/>
    <mergeCell ref="F145:F147"/>
    <mergeCell ref="L145:L147"/>
    <mergeCell ref="L148:L150"/>
    <mergeCell ref="K142:K144"/>
    <mergeCell ref="M142:M144"/>
    <mergeCell ref="N142:N144"/>
    <mergeCell ref="O142:O144"/>
    <mergeCell ref="P142:P144"/>
    <mergeCell ref="O139:O141"/>
    <mergeCell ref="P139:P141"/>
    <mergeCell ref="A142:A144"/>
    <mergeCell ref="B142:B144"/>
    <mergeCell ref="C142:C144"/>
    <mergeCell ref="D142:D144"/>
    <mergeCell ref="E142:E144"/>
    <mergeCell ref="F142:F144"/>
    <mergeCell ref="G142:G144"/>
    <mergeCell ref="H142:H144"/>
    <mergeCell ref="G139:G141"/>
    <mergeCell ref="H139:H141"/>
    <mergeCell ref="K139:K141"/>
    <mergeCell ref="M139:M141"/>
    <mergeCell ref="N139:N141"/>
    <mergeCell ref="A139:A141"/>
    <mergeCell ref="B139:B141"/>
    <mergeCell ref="C139:C141"/>
    <mergeCell ref="D139:D141"/>
    <mergeCell ref="E139:E141"/>
    <mergeCell ref="F139:F141"/>
    <mergeCell ref="L139:L141"/>
    <mergeCell ref="L142:L144"/>
    <mergeCell ref="K136:K138"/>
    <mergeCell ref="M136:M138"/>
    <mergeCell ref="N136:N138"/>
    <mergeCell ref="O136:O138"/>
    <mergeCell ref="P136:P138"/>
    <mergeCell ref="O133:O135"/>
    <mergeCell ref="P133:P135"/>
    <mergeCell ref="A136:A138"/>
    <mergeCell ref="B136:B138"/>
    <mergeCell ref="C136:C138"/>
    <mergeCell ref="D136:D138"/>
    <mergeCell ref="E136:E138"/>
    <mergeCell ref="F136:F138"/>
    <mergeCell ref="G136:G138"/>
    <mergeCell ref="H136:H138"/>
    <mergeCell ref="G133:G135"/>
    <mergeCell ref="H133:H135"/>
    <mergeCell ref="K133:K135"/>
    <mergeCell ref="M133:M135"/>
    <mergeCell ref="N133:N135"/>
    <mergeCell ref="A133:A135"/>
    <mergeCell ref="B133:B135"/>
    <mergeCell ref="C133:C135"/>
    <mergeCell ref="D133:D135"/>
    <mergeCell ref="E133:E135"/>
    <mergeCell ref="F133:F135"/>
    <mergeCell ref="L133:L135"/>
    <mergeCell ref="L136:L138"/>
    <mergeCell ref="K130:K132"/>
    <mergeCell ref="M130:M132"/>
    <mergeCell ref="N130:N132"/>
    <mergeCell ref="O130:O132"/>
    <mergeCell ref="P130:P132"/>
    <mergeCell ref="O127:O129"/>
    <mergeCell ref="P127:P129"/>
    <mergeCell ref="A130:A132"/>
    <mergeCell ref="B130:B132"/>
    <mergeCell ref="C130:C132"/>
    <mergeCell ref="D130:D132"/>
    <mergeCell ref="E130:E132"/>
    <mergeCell ref="F130:F132"/>
    <mergeCell ref="G130:G132"/>
    <mergeCell ref="H130:H132"/>
    <mergeCell ref="G127:G129"/>
    <mergeCell ref="H127:H129"/>
    <mergeCell ref="K127:K129"/>
    <mergeCell ref="M127:M129"/>
    <mergeCell ref="N127:N129"/>
    <mergeCell ref="A127:A129"/>
    <mergeCell ref="B127:B129"/>
    <mergeCell ref="C127:C129"/>
    <mergeCell ref="D127:D129"/>
    <mergeCell ref="E127:E129"/>
    <mergeCell ref="F127:F129"/>
    <mergeCell ref="L127:L129"/>
    <mergeCell ref="L130:L132"/>
    <mergeCell ref="K124:K126"/>
    <mergeCell ref="M124:M126"/>
    <mergeCell ref="N124:N126"/>
    <mergeCell ref="O124:O126"/>
    <mergeCell ref="P124:P126"/>
    <mergeCell ref="O121:O123"/>
    <mergeCell ref="P121:P123"/>
    <mergeCell ref="A124:A126"/>
    <mergeCell ref="B124:B126"/>
    <mergeCell ref="C124:C126"/>
    <mergeCell ref="D124:D126"/>
    <mergeCell ref="E124:E126"/>
    <mergeCell ref="F124:F126"/>
    <mergeCell ref="G124:G126"/>
    <mergeCell ref="H124:H126"/>
    <mergeCell ref="G121:G123"/>
    <mergeCell ref="H121:H123"/>
    <mergeCell ref="K121:K123"/>
    <mergeCell ref="M121:M123"/>
    <mergeCell ref="N121:N123"/>
    <mergeCell ref="A121:A123"/>
    <mergeCell ref="B121:B123"/>
    <mergeCell ref="C121:C123"/>
    <mergeCell ref="D121:D123"/>
    <mergeCell ref="E121:E123"/>
    <mergeCell ref="F121:F123"/>
    <mergeCell ref="L121:L123"/>
    <mergeCell ref="L124:L126"/>
    <mergeCell ref="K118:K120"/>
    <mergeCell ref="M118:M120"/>
    <mergeCell ref="N118:N120"/>
    <mergeCell ref="O118:O120"/>
    <mergeCell ref="P118:P120"/>
    <mergeCell ref="O115:O117"/>
    <mergeCell ref="P115:P117"/>
    <mergeCell ref="A118:A120"/>
    <mergeCell ref="B118:B120"/>
    <mergeCell ref="C118:C120"/>
    <mergeCell ref="D118:D120"/>
    <mergeCell ref="E118:E120"/>
    <mergeCell ref="F118:F120"/>
    <mergeCell ref="G118:G120"/>
    <mergeCell ref="H118:H120"/>
    <mergeCell ref="G115:G117"/>
    <mergeCell ref="H115:H117"/>
    <mergeCell ref="K115:K117"/>
    <mergeCell ref="M115:M117"/>
    <mergeCell ref="N115:N117"/>
    <mergeCell ref="A115:A117"/>
    <mergeCell ref="B115:B117"/>
    <mergeCell ref="C115:C117"/>
    <mergeCell ref="D115:D117"/>
    <mergeCell ref="E115:E117"/>
    <mergeCell ref="F115:F117"/>
    <mergeCell ref="L115:L117"/>
    <mergeCell ref="L118:L120"/>
    <mergeCell ref="K112:K114"/>
    <mergeCell ref="M112:M114"/>
    <mergeCell ref="N112:N114"/>
    <mergeCell ref="O112:O114"/>
    <mergeCell ref="P112:P114"/>
    <mergeCell ref="O109:O111"/>
    <mergeCell ref="P109:P111"/>
    <mergeCell ref="A112:A114"/>
    <mergeCell ref="B112:B114"/>
    <mergeCell ref="C112:C114"/>
    <mergeCell ref="D112:D114"/>
    <mergeCell ref="E112:E114"/>
    <mergeCell ref="F112:F114"/>
    <mergeCell ref="G112:G114"/>
    <mergeCell ref="H112:H114"/>
    <mergeCell ref="G109:G111"/>
    <mergeCell ref="H109:H111"/>
    <mergeCell ref="K109:K111"/>
    <mergeCell ref="M109:M111"/>
    <mergeCell ref="N109:N111"/>
    <mergeCell ref="A109:A111"/>
    <mergeCell ref="B109:B111"/>
    <mergeCell ref="C109:C111"/>
    <mergeCell ref="D109:D111"/>
    <mergeCell ref="E109:E111"/>
    <mergeCell ref="F109:F111"/>
    <mergeCell ref="L109:L111"/>
    <mergeCell ref="L112:L114"/>
    <mergeCell ref="K106:K108"/>
    <mergeCell ref="M106:M108"/>
    <mergeCell ref="N106:N108"/>
    <mergeCell ref="O106:O108"/>
    <mergeCell ref="P106:P108"/>
    <mergeCell ref="O103:O105"/>
    <mergeCell ref="P103:P105"/>
    <mergeCell ref="A106:A108"/>
    <mergeCell ref="B106:B108"/>
    <mergeCell ref="C106:C108"/>
    <mergeCell ref="D106:D108"/>
    <mergeCell ref="E106:E108"/>
    <mergeCell ref="F106:F108"/>
    <mergeCell ref="G106:G108"/>
    <mergeCell ref="H106:H108"/>
    <mergeCell ref="G103:G105"/>
    <mergeCell ref="H103:H105"/>
    <mergeCell ref="K103:K105"/>
    <mergeCell ref="M103:M105"/>
    <mergeCell ref="N103:N105"/>
    <mergeCell ref="A103:A105"/>
    <mergeCell ref="B103:B105"/>
    <mergeCell ref="C103:C105"/>
    <mergeCell ref="D103:D105"/>
    <mergeCell ref="E103:E105"/>
    <mergeCell ref="F103:F105"/>
    <mergeCell ref="L103:L105"/>
    <mergeCell ref="L106:L108"/>
    <mergeCell ref="K100:K102"/>
    <mergeCell ref="M100:M102"/>
    <mergeCell ref="N100:N102"/>
    <mergeCell ref="O100:O102"/>
    <mergeCell ref="P100:P102"/>
    <mergeCell ref="O97:O99"/>
    <mergeCell ref="P97:P99"/>
    <mergeCell ref="A100:A102"/>
    <mergeCell ref="B100:B102"/>
    <mergeCell ref="C100:C102"/>
    <mergeCell ref="D100:D102"/>
    <mergeCell ref="E100:E102"/>
    <mergeCell ref="F100:F102"/>
    <mergeCell ref="G100:G102"/>
    <mergeCell ref="H100:H102"/>
    <mergeCell ref="G97:G99"/>
    <mergeCell ref="H97:H99"/>
    <mergeCell ref="K97:K99"/>
    <mergeCell ref="M97:M99"/>
    <mergeCell ref="N97:N99"/>
    <mergeCell ref="A97:A99"/>
    <mergeCell ref="B97:B99"/>
    <mergeCell ref="C97:C99"/>
    <mergeCell ref="D97:D99"/>
    <mergeCell ref="E97:E99"/>
    <mergeCell ref="F97:F99"/>
    <mergeCell ref="L97:L99"/>
    <mergeCell ref="L100:L102"/>
    <mergeCell ref="K94:K96"/>
    <mergeCell ref="M94:M96"/>
    <mergeCell ref="N94:N96"/>
    <mergeCell ref="O94:O96"/>
    <mergeCell ref="P94:P96"/>
    <mergeCell ref="O91:O93"/>
    <mergeCell ref="P91:P93"/>
    <mergeCell ref="A94:A96"/>
    <mergeCell ref="B94:B96"/>
    <mergeCell ref="C94:C96"/>
    <mergeCell ref="D94:D96"/>
    <mergeCell ref="E94:E96"/>
    <mergeCell ref="F94:F96"/>
    <mergeCell ref="G94:G96"/>
    <mergeCell ref="H94:H96"/>
    <mergeCell ref="G91:G93"/>
    <mergeCell ref="H91:H93"/>
    <mergeCell ref="K91:K93"/>
    <mergeCell ref="M91:M93"/>
    <mergeCell ref="N91:N93"/>
    <mergeCell ref="A91:A93"/>
    <mergeCell ref="B91:B93"/>
    <mergeCell ref="C91:C93"/>
    <mergeCell ref="D91:D93"/>
    <mergeCell ref="E91:E93"/>
    <mergeCell ref="F91:F93"/>
    <mergeCell ref="L91:L93"/>
    <mergeCell ref="L94:L96"/>
    <mergeCell ref="K88:K90"/>
    <mergeCell ref="M88:M90"/>
    <mergeCell ref="N88:N90"/>
    <mergeCell ref="O88:O90"/>
    <mergeCell ref="P88:P90"/>
    <mergeCell ref="O85:O87"/>
    <mergeCell ref="P85:P87"/>
    <mergeCell ref="A88:A90"/>
    <mergeCell ref="B88:B90"/>
    <mergeCell ref="C88:C90"/>
    <mergeCell ref="D88:D90"/>
    <mergeCell ref="E88:E90"/>
    <mergeCell ref="F88:F90"/>
    <mergeCell ref="G88:G90"/>
    <mergeCell ref="H88:H90"/>
    <mergeCell ref="G85:G87"/>
    <mergeCell ref="H85:H87"/>
    <mergeCell ref="K85:K87"/>
    <mergeCell ref="M85:M87"/>
    <mergeCell ref="N85:N87"/>
    <mergeCell ref="A85:A87"/>
    <mergeCell ref="B85:B87"/>
    <mergeCell ref="C85:C87"/>
    <mergeCell ref="D85:D87"/>
    <mergeCell ref="E85:E87"/>
    <mergeCell ref="F85:F87"/>
    <mergeCell ref="L85:L87"/>
    <mergeCell ref="L88:L90"/>
    <mergeCell ref="K82:K84"/>
    <mergeCell ref="M82:M84"/>
    <mergeCell ref="N82:N84"/>
    <mergeCell ref="O82:O84"/>
    <mergeCell ref="P82:P84"/>
    <mergeCell ref="O79:O81"/>
    <mergeCell ref="P79:P81"/>
    <mergeCell ref="A82:A84"/>
    <mergeCell ref="B82:B84"/>
    <mergeCell ref="C82:C84"/>
    <mergeCell ref="D82:D84"/>
    <mergeCell ref="E82:E84"/>
    <mergeCell ref="F82:F84"/>
    <mergeCell ref="G82:G84"/>
    <mergeCell ref="H82:H84"/>
    <mergeCell ref="G79:G81"/>
    <mergeCell ref="H79:H81"/>
    <mergeCell ref="K79:K81"/>
    <mergeCell ref="M79:M81"/>
    <mergeCell ref="N79:N81"/>
    <mergeCell ref="A79:A81"/>
    <mergeCell ref="B79:B81"/>
    <mergeCell ref="C79:C81"/>
    <mergeCell ref="D79:D81"/>
    <mergeCell ref="E79:E81"/>
    <mergeCell ref="F79:F81"/>
    <mergeCell ref="L79:L81"/>
    <mergeCell ref="L82:L84"/>
    <mergeCell ref="K76:K78"/>
    <mergeCell ref="M76:M78"/>
    <mergeCell ref="N76:N78"/>
    <mergeCell ref="O76:O78"/>
    <mergeCell ref="P76:P78"/>
    <mergeCell ref="O73:O75"/>
    <mergeCell ref="P73:P75"/>
    <mergeCell ref="A76:A78"/>
    <mergeCell ref="B76:B78"/>
    <mergeCell ref="C76:C78"/>
    <mergeCell ref="D76:D78"/>
    <mergeCell ref="E76:E78"/>
    <mergeCell ref="F76:F78"/>
    <mergeCell ref="G76:G78"/>
    <mergeCell ref="H76:H78"/>
    <mergeCell ref="G73:G75"/>
    <mergeCell ref="H73:H75"/>
    <mergeCell ref="K73:K75"/>
    <mergeCell ref="M73:M75"/>
    <mergeCell ref="N73:N75"/>
    <mergeCell ref="A73:A75"/>
    <mergeCell ref="B73:B75"/>
    <mergeCell ref="C73:C75"/>
    <mergeCell ref="D73:D75"/>
    <mergeCell ref="E73:E75"/>
    <mergeCell ref="F73:F75"/>
    <mergeCell ref="L73:L75"/>
    <mergeCell ref="L76:L78"/>
    <mergeCell ref="K70:K72"/>
    <mergeCell ref="M70:M72"/>
    <mergeCell ref="N70:N72"/>
    <mergeCell ref="O70:O72"/>
    <mergeCell ref="P70:P72"/>
    <mergeCell ref="O67:O69"/>
    <mergeCell ref="P67:P69"/>
    <mergeCell ref="A70:A72"/>
    <mergeCell ref="B70:B72"/>
    <mergeCell ref="C70:C72"/>
    <mergeCell ref="D70:D72"/>
    <mergeCell ref="E70:E72"/>
    <mergeCell ref="F70:F72"/>
    <mergeCell ref="G70:G72"/>
    <mergeCell ref="H70:H72"/>
    <mergeCell ref="G67:G69"/>
    <mergeCell ref="H67:H69"/>
    <mergeCell ref="K67:K69"/>
    <mergeCell ref="M67:M69"/>
    <mergeCell ref="N67:N69"/>
    <mergeCell ref="A67:A69"/>
    <mergeCell ref="B67:B69"/>
    <mergeCell ref="C67:C69"/>
    <mergeCell ref="D67:D69"/>
    <mergeCell ref="E67:E69"/>
    <mergeCell ref="F67:F69"/>
    <mergeCell ref="L67:L69"/>
    <mergeCell ref="L70:L72"/>
    <mergeCell ref="K64:K66"/>
    <mergeCell ref="M64:M66"/>
    <mergeCell ref="N64:N66"/>
    <mergeCell ref="O64:O66"/>
    <mergeCell ref="P64:P66"/>
    <mergeCell ref="O61:O63"/>
    <mergeCell ref="P61:P63"/>
    <mergeCell ref="A64:A66"/>
    <mergeCell ref="B64:B66"/>
    <mergeCell ref="C64:C66"/>
    <mergeCell ref="D64:D66"/>
    <mergeCell ref="E64:E66"/>
    <mergeCell ref="F64:F66"/>
    <mergeCell ref="G64:G66"/>
    <mergeCell ref="H64:H66"/>
    <mergeCell ref="G61:G63"/>
    <mergeCell ref="H61:H63"/>
    <mergeCell ref="K61:K63"/>
    <mergeCell ref="M61:M63"/>
    <mergeCell ref="N61:N63"/>
    <mergeCell ref="A61:A63"/>
    <mergeCell ref="B61:B63"/>
    <mergeCell ref="C61:C63"/>
    <mergeCell ref="D61:D63"/>
    <mergeCell ref="E61:E63"/>
    <mergeCell ref="F61:F63"/>
    <mergeCell ref="L61:L63"/>
    <mergeCell ref="L64:L66"/>
    <mergeCell ref="K58:K60"/>
    <mergeCell ref="M58:M60"/>
    <mergeCell ref="N58:N60"/>
    <mergeCell ref="O58:O60"/>
    <mergeCell ref="P58:P60"/>
    <mergeCell ref="O55:O57"/>
    <mergeCell ref="P55:P57"/>
    <mergeCell ref="A58:A60"/>
    <mergeCell ref="B58:B60"/>
    <mergeCell ref="C58:C60"/>
    <mergeCell ref="D58:D60"/>
    <mergeCell ref="E58:E60"/>
    <mergeCell ref="F58:F60"/>
    <mergeCell ref="G58:G60"/>
    <mergeCell ref="H58:H60"/>
    <mergeCell ref="G55:G57"/>
    <mergeCell ref="H55:H57"/>
    <mergeCell ref="K55:K57"/>
    <mergeCell ref="M55:M57"/>
    <mergeCell ref="N55:N57"/>
    <mergeCell ref="A55:A57"/>
    <mergeCell ref="B55:B57"/>
    <mergeCell ref="C55:C57"/>
    <mergeCell ref="D55:D57"/>
    <mergeCell ref="E55:E57"/>
    <mergeCell ref="F55:F57"/>
    <mergeCell ref="L55:L57"/>
    <mergeCell ref="L58:L60"/>
    <mergeCell ref="K52:K54"/>
    <mergeCell ref="M52:M54"/>
    <mergeCell ref="N52:N54"/>
    <mergeCell ref="O52:O54"/>
    <mergeCell ref="P52:P54"/>
    <mergeCell ref="O49:O51"/>
    <mergeCell ref="P49:P51"/>
    <mergeCell ref="A52:A54"/>
    <mergeCell ref="B52:B54"/>
    <mergeCell ref="C52:C54"/>
    <mergeCell ref="D52:D54"/>
    <mergeCell ref="E52:E54"/>
    <mergeCell ref="F52:F54"/>
    <mergeCell ref="G52:G54"/>
    <mergeCell ref="H52:H54"/>
    <mergeCell ref="G49:G51"/>
    <mergeCell ref="H49:H51"/>
    <mergeCell ref="K49:K51"/>
    <mergeCell ref="M49:M51"/>
    <mergeCell ref="N49:N51"/>
    <mergeCell ref="A49:A51"/>
    <mergeCell ref="B49:B51"/>
    <mergeCell ref="C49:C51"/>
    <mergeCell ref="D49:D51"/>
    <mergeCell ref="E49:E51"/>
    <mergeCell ref="F49:F51"/>
    <mergeCell ref="L49:L51"/>
    <mergeCell ref="L52:L54"/>
    <mergeCell ref="K46:K48"/>
    <mergeCell ref="M46:M48"/>
    <mergeCell ref="N46:N48"/>
    <mergeCell ref="O46:O48"/>
    <mergeCell ref="P46:P48"/>
    <mergeCell ref="O43:O45"/>
    <mergeCell ref="P43:P45"/>
    <mergeCell ref="A46:A48"/>
    <mergeCell ref="B46:B48"/>
    <mergeCell ref="C46:C48"/>
    <mergeCell ref="D46:D48"/>
    <mergeCell ref="E46:E48"/>
    <mergeCell ref="F46:F48"/>
    <mergeCell ref="G46:G48"/>
    <mergeCell ref="H46:H48"/>
    <mergeCell ref="G43:G45"/>
    <mergeCell ref="H43:H45"/>
    <mergeCell ref="K43:K45"/>
    <mergeCell ref="M43:M45"/>
    <mergeCell ref="N43:N45"/>
    <mergeCell ref="A43:A45"/>
    <mergeCell ref="B43:B45"/>
    <mergeCell ref="C43:C45"/>
    <mergeCell ref="D43:D45"/>
    <mergeCell ref="E43:E45"/>
    <mergeCell ref="F43:F45"/>
    <mergeCell ref="L43:L45"/>
    <mergeCell ref="L46:L48"/>
    <mergeCell ref="K40:K42"/>
    <mergeCell ref="M40:M42"/>
    <mergeCell ref="N40:N42"/>
    <mergeCell ref="O40:O42"/>
    <mergeCell ref="P40:P42"/>
    <mergeCell ref="O37:O39"/>
    <mergeCell ref="P37:P39"/>
    <mergeCell ref="A40:A42"/>
    <mergeCell ref="B40:B42"/>
    <mergeCell ref="C40:C42"/>
    <mergeCell ref="D40:D42"/>
    <mergeCell ref="E40:E42"/>
    <mergeCell ref="F40:F42"/>
    <mergeCell ref="G40:G42"/>
    <mergeCell ref="H40:H42"/>
    <mergeCell ref="G37:G39"/>
    <mergeCell ref="H37:H39"/>
    <mergeCell ref="K37:K39"/>
    <mergeCell ref="M37:M39"/>
    <mergeCell ref="N37:N39"/>
    <mergeCell ref="A37:A39"/>
    <mergeCell ref="B37:B39"/>
    <mergeCell ref="C37:C39"/>
    <mergeCell ref="D37:D39"/>
    <mergeCell ref="E37:E39"/>
    <mergeCell ref="F37:F39"/>
    <mergeCell ref="L37:L39"/>
    <mergeCell ref="L40:L42"/>
    <mergeCell ref="F13:F15"/>
    <mergeCell ref="K34:K36"/>
    <mergeCell ref="M34:M36"/>
    <mergeCell ref="N34:N36"/>
    <mergeCell ref="O34:O36"/>
    <mergeCell ref="P34:P36"/>
    <mergeCell ref="O31:O33"/>
    <mergeCell ref="P31:P33"/>
    <mergeCell ref="A34:A36"/>
    <mergeCell ref="B34:B36"/>
    <mergeCell ref="C34:C36"/>
    <mergeCell ref="D34:D36"/>
    <mergeCell ref="E34:E36"/>
    <mergeCell ref="F34:F36"/>
    <mergeCell ref="G34:G36"/>
    <mergeCell ref="H34:H36"/>
    <mergeCell ref="G31:G33"/>
    <mergeCell ref="H31:H33"/>
    <mergeCell ref="K31:K33"/>
    <mergeCell ref="M31:M33"/>
    <mergeCell ref="N31:N33"/>
    <mergeCell ref="A31:A33"/>
    <mergeCell ref="B31:B33"/>
    <mergeCell ref="C31:C33"/>
    <mergeCell ref="D31:D33"/>
    <mergeCell ref="E31:E33"/>
    <mergeCell ref="F31:F33"/>
    <mergeCell ref="L31:L33"/>
    <mergeCell ref="L34:L36"/>
    <mergeCell ref="K28:K30"/>
    <mergeCell ref="M28:M30"/>
    <mergeCell ref="N28:N30"/>
    <mergeCell ref="O28:O30"/>
    <mergeCell ref="P28:P30"/>
    <mergeCell ref="O25:O27"/>
    <mergeCell ref="P25:P27"/>
    <mergeCell ref="A28:A30"/>
    <mergeCell ref="B28:B30"/>
    <mergeCell ref="C28:C30"/>
    <mergeCell ref="D28:D30"/>
    <mergeCell ref="E28:E30"/>
    <mergeCell ref="F28:F30"/>
    <mergeCell ref="G28:G30"/>
    <mergeCell ref="H28:H30"/>
    <mergeCell ref="G25:G27"/>
    <mergeCell ref="H25:H27"/>
    <mergeCell ref="K25:K27"/>
    <mergeCell ref="M25:M27"/>
    <mergeCell ref="N25:N27"/>
    <mergeCell ref="L25:L27"/>
    <mergeCell ref="L28:L30"/>
    <mergeCell ref="A25:A27"/>
    <mergeCell ref="B25:B27"/>
    <mergeCell ref="C25:C27"/>
    <mergeCell ref="D25:D27"/>
    <mergeCell ref="E25:E27"/>
    <mergeCell ref="F25:F27"/>
    <mergeCell ref="G13:G15"/>
    <mergeCell ref="H13:H15"/>
    <mergeCell ref="K13:K15"/>
    <mergeCell ref="M13:M15"/>
    <mergeCell ref="P22:P24"/>
    <mergeCell ref="N10:N12"/>
    <mergeCell ref="O10:O12"/>
    <mergeCell ref="O16:O18"/>
    <mergeCell ref="N22:N24"/>
    <mergeCell ref="O22:O24"/>
    <mergeCell ref="P10:P12"/>
    <mergeCell ref="P16:P18"/>
    <mergeCell ref="A19:A21"/>
    <mergeCell ref="E22:E24"/>
    <mergeCell ref="F22:F24"/>
    <mergeCell ref="G22:G24"/>
    <mergeCell ref="H22:H24"/>
    <mergeCell ref="K22:K24"/>
    <mergeCell ref="M22:M24"/>
    <mergeCell ref="K19:K21"/>
    <mergeCell ref="M19:M21"/>
    <mergeCell ref="N19:N21"/>
    <mergeCell ref="O19:O21"/>
    <mergeCell ref="P19:P21"/>
    <mergeCell ref="L22:L24"/>
    <mergeCell ref="L19:L21"/>
    <mergeCell ref="N16:N18"/>
    <mergeCell ref="N13:N15"/>
    <mergeCell ref="O13:O15"/>
    <mergeCell ref="P13:P15"/>
    <mergeCell ref="F16:F18"/>
    <mergeCell ref="E13:E15"/>
    <mergeCell ref="O7:O9"/>
    <mergeCell ref="P7:P9"/>
    <mergeCell ref="A10:A12"/>
    <mergeCell ref="B10:B12"/>
    <mergeCell ref="C10:C12"/>
    <mergeCell ref="D10:D12"/>
    <mergeCell ref="E10:E12"/>
    <mergeCell ref="F10:F12"/>
    <mergeCell ref="G10:G12"/>
    <mergeCell ref="H10:H12"/>
    <mergeCell ref="G7:G9"/>
    <mergeCell ref="H7:H9"/>
    <mergeCell ref="K7:K9"/>
    <mergeCell ref="M7:M9"/>
    <mergeCell ref="N7:N9"/>
    <mergeCell ref="A7:A9"/>
    <mergeCell ref="B7:B9"/>
    <mergeCell ref="L7:L9"/>
    <mergeCell ref="L10:L12"/>
    <mergeCell ref="C7:C9"/>
    <mergeCell ref="D7:D9"/>
    <mergeCell ref="E7:E9"/>
    <mergeCell ref="F7:F9"/>
    <mergeCell ref="A4:B4"/>
    <mergeCell ref="D4:F4"/>
    <mergeCell ref="H4:J4"/>
    <mergeCell ref="I6:J6"/>
    <mergeCell ref="A13:A15"/>
    <mergeCell ref="B13:B15"/>
    <mergeCell ref="C13:C15"/>
    <mergeCell ref="D13:D15"/>
    <mergeCell ref="A22:A24"/>
    <mergeCell ref="B22:B24"/>
    <mergeCell ref="C22:C24"/>
    <mergeCell ref="D22:D24"/>
    <mergeCell ref="K10:K12"/>
    <mergeCell ref="M10:M12"/>
    <mergeCell ref="L13:L15"/>
    <mergeCell ref="L16:L18"/>
    <mergeCell ref="B19:B21"/>
    <mergeCell ref="C19:C21"/>
    <mergeCell ref="D19:D21"/>
    <mergeCell ref="E19:E21"/>
    <mergeCell ref="F19:F21"/>
    <mergeCell ref="G19:G21"/>
    <mergeCell ref="H19:H21"/>
    <mergeCell ref="G16:G18"/>
    <mergeCell ref="H16:H18"/>
    <mergeCell ref="K16:K18"/>
    <mergeCell ref="M16:M18"/>
    <mergeCell ref="A16:A18"/>
    <mergeCell ref="B16:B18"/>
    <mergeCell ref="C16:C18"/>
    <mergeCell ref="D16:D18"/>
    <mergeCell ref="E16:E18"/>
  </mergeCells>
  <conditionalFormatting sqref="D6:E6">
    <cfRule type="duplicateValues" dxfId="38" priority="1"/>
  </conditionalFormatting>
  <dataValidations disablePrompts="1" count="4">
    <dataValidation type="date" operator="greaterThan" allowBlank="1" showInputMessage="1" showErrorMessage="1" error="Doit être une date en format: AAAA-MM-JJ" sqref="C4">
      <formula1>1</formula1>
    </dataValidation>
    <dataValidation operator="greaterThan" allowBlank="1" showInputMessage="1" showErrorMessage="1" error="Doit être une date en format: AAAA-MM-JJ" sqref="H6"/>
    <dataValidation type="date" operator="greaterThan" allowBlank="1" showInputMessage="1" showErrorMessage="1" sqref="C7:C276 H7:H276 K7:K276 L7:L276">
      <formula1>3654</formula1>
    </dataValidation>
    <dataValidation type="date" operator="greaterThan" allowBlank="1" showInputMessage="1" showErrorMessage="1" sqref="G7:G276">
      <formula1>5480</formula1>
    </dataValidation>
  </dataValidations>
  <pageMargins left="0.7" right="0.7" top="1.1000000000000001" bottom="1.0924242424242425" header="0.3" footer="0.3"/>
  <pageSetup paperSize="5" scale="56" fitToHeight="0" orientation="landscape" r:id="rId1"/>
  <headerFooter>
    <oddHeader>&amp;L&amp;G&amp;"Arial,Normal"&amp;22                   &amp;"Arial,Gras"&amp;36  &amp;28Grille de suivi des cas - GEV - UDS - UP - RI - CHSLD privés</oddHeader>
    <oddFooter>&amp;L&amp;"Arial,Normal"&amp;16ADM-DG-10012
Centre intégré de santé et de services sociaux de la Montérégie-Ouest&amp;C&amp;"Arial,Normal"&amp;16Grille de suivi des cas - GEV - UDS - UP - RI - CHSLD privés&amp;"-,Normal"&amp;11
&amp;R&amp;"Arial,Normal"&amp;16Page &amp;P de &amp;N</oddFooter>
  </headerFooter>
  <legacyDrawingHF r:id="rId2"/>
  <extLst>
    <ext xmlns:x14="http://schemas.microsoft.com/office/spreadsheetml/2009/9/main" uri="{CCE6A557-97BC-4b89-ADB6-D9C93CAAB3DF}">
      <x14:dataValidations xmlns:xm="http://schemas.microsoft.com/office/excel/2006/main" disablePrompts="1" count="4">
        <x14:dataValidation type="list" allowBlank="1" showInputMessage="1" showErrorMessage="1">
          <x14:formula1>
            <xm:f>'Menus déroulants'!$E$2:$E$3</xm:f>
          </x14:formula1>
          <xm:sqref>F7:F276</xm:sqref>
        </x14:dataValidation>
        <x14:dataValidation type="list" allowBlank="1" showInputMessage="1" showErrorMessage="1">
          <x14:formula1>
            <xm:f>'Menus déroulants'!$AG$2:$AG$7</xm:f>
          </x14:formula1>
          <xm:sqref>I7:J276</xm:sqref>
        </x14:dataValidation>
        <x14:dataValidation type="list" operator="greaterThan" allowBlank="1" showInputMessage="1" showErrorMessage="1">
          <x14:formula1>
            <xm:f>'Menus déroulants'!$M$2:$M$3</xm:f>
          </x14:formula1>
          <xm:sqref>N7:N276</xm:sqref>
        </x14:dataValidation>
        <x14:dataValidation type="list" allowBlank="1" showInputMessage="1" showErrorMessage="1">
          <x14:formula1>
            <xm:f>'Menus déroulants'!$S$2:$S$4</xm:f>
          </x14:formula1>
          <xm:sqref>O7:O276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tabColor rgb="FFFFC000"/>
    <pageSetUpPr fitToPage="1"/>
  </sheetPr>
  <dimension ref="A1:CT208"/>
  <sheetViews>
    <sheetView showGridLines="0" zoomScale="90" zoomScaleNormal="90" workbookViewId="0">
      <selection activeCell="M24" sqref="M24"/>
    </sheetView>
  </sheetViews>
  <sheetFormatPr baseColWidth="10" defaultColWidth="11.42578125" defaultRowHeight="15" customHeight="1"/>
  <cols>
    <col min="1" max="1" width="4" customWidth="1"/>
    <col min="2" max="2" width="26.5703125" customWidth="1"/>
    <col min="3" max="3" width="13" customWidth="1"/>
    <col min="4" max="4" width="15.7109375" customWidth="1"/>
    <col min="5" max="5" width="8.5703125" customWidth="1"/>
    <col min="6" max="6" width="9.85546875" customWidth="1"/>
    <col min="7" max="8" width="10.42578125" customWidth="1"/>
    <col min="9" max="9" width="12.85546875" customWidth="1"/>
    <col min="10" max="10" width="13.140625" customWidth="1"/>
    <col min="11" max="12" width="14.140625" customWidth="1"/>
    <col min="13" max="13" width="19.42578125" customWidth="1"/>
    <col min="14" max="14" width="24.140625" customWidth="1"/>
    <col min="15" max="16" width="13.5703125" customWidth="1"/>
    <col min="17" max="17" width="14.140625" bestFit="1" customWidth="1"/>
    <col min="18" max="18" width="44.7109375" customWidth="1"/>
    <col min="19" max="19" width="20.140625" customWidth="1"/>
    <col min="20" max="20" width="12.42578125" customWidth="1"/>
    <col min="21" max="21" width="19" customWidth="1"/>
    <col min="22" max="22" width="38.5703125" customWidth="1"/>
    <col min="23" max="23" width="12.7109375" customWidth="1"/>
    <col min="24" max="24" width="45.28515625" customWidth="1"/>
    <col min="25" max="25" width="19" customWidth="1"/>
    <col min="26" max="26" width="26.85546875" customWidth="1"/>
    <col min="27" max="27" width="18.42578125" customWidth="1"/>
    <col min="28" max="28" width="19.140625" customWidth="1"/>
    <col min="29" max="29" width="11" customWidth="1"/>
    <col min="30" max="30" width="10.85546875" customWidth="1"/>
    <col min="31" max="31" width="11.42578125" customWidth="1"/>
    <col min="32" max="32" width="13.7109375" customWidth="1"/>
    <col min="33" max="33" width="11" customWidth="1"/>
    <col min="34" max="34" width="8.42578125" bestFit="1" customWidth="1"/>
    <col min="35" max="35" width="10.42578125" bestFit="1" customWidth="1"/>
    <col min="36" max="36" width="11.7109375" customWidth="1"/>
    <col min="37" max="37" width="10.42578125" bestFit="1" customWidth="1"/>
    <col min="38" max="38" width="11.7109375" customWidth="1"/>
    <col min="39" max="39" width="10.42578125" customWidth="1"/>
    <col min="40" max="40" width="11.7109375" customWidth="1"/>
    <col min="41" max="41" width="10.42578125" customWidth="1"/>
    <col min="42" max="42" width="11.7109375" customWidth="1"/>
    <col min="43" max="43" width="10.42578125" customWidth="1"/>
    <col min="44" max="44" width="11.7109375" customWidth="1"/>
    <col min="45" max="45" width="10.42578125" customWidth="1"/>
    <col min="46" max="46" width="11.7109375" customWidth="1"/>
    <col min="47" max="47" width="10.42578125" customWidth="1"/>
    <col min="48" max="58" width="11.7109375" customWidth="1"/>
    <col min="59" max="59" width="9.85546875" bestFit="1" customWidth="1"/>
    <col min="60" max="60" width="20.140625" bestFit="1" customWidth="1"/>
    <col min="61" max="61" width="22" bestFit="1" customWidth="1"/>
    <col min="62" max="63" width="11.42578125" bestFit="1" customWidth="1"/>
    <col min="64" max="65" width="13.140625" bestFit="1" customWidth="1"/>
    <col min="66" max="66" width="13.42578125" customWidth="1"/>
    <col min="67" max="67" width="12.42578125" customWidth="1"/>
    <col min="68" max="68" width="15" customWidth="1"/>
    <col min="69" max="69" width="12.28515625" customWidth="1"/>
    <col min="70" max="70" width="12.85546875" customWidth="1"/>
    <col min="71" max="71" width="2" bestFit="1" customWidth="1"/>
    <col min="72" max="72" width="11.42578125" customWidth="1"/>
    <col min="73" max="73" width="8.85546875" customWidth="1"/>
    <col min="74" max="76" width="9.42578125" customWidth="1"/>
    <col min="77" max="77" width="11.42578125" customWidth="1"/>
    <col min="78" max="79" width="9.42578125" customWidth="1"/>
    <col min="80" max="80" width="10" customWidth="1"/>
    <col min="81" max="83" width="24.42578125" customWidth="1"/>
    <col min="84" max="87" width="15.28515625" customWidth="1"/>
    <col min="88" max="88" width="24" customWidth="1"/>
    <col min="89" max="91" width="11.42578125" customWidth="1"/>
    <col min="92" max="93" width="2" bestFit="1" customWidth="1"/>
    <col min="94" max="94" width="74.85546875" customWidth="1"/>
  </cols>
  <sheetData>
    <row r="1" spans="1:98" ht="21" customHeight="1">
      <c r="B1" s="61" t="s">
        <v>85</v>
      </c>
      <c r="C1" s="268"/>
      <c r="D1" s="268"/>
      <c r="E1" s="268"/>
      <c r="F1" s="268"/>
      <c r="G1" s="303" t="s">
        <v>107</v>
      </c>
      <c r="H1" s="304"/>
      <c r="I1" s="304"/>
      <c r="J1" s="304"/>
      <c r="K1" s="304"/>
      <c r="L1" s="304"/>
      <c r="M1" s="304"/>
      <c r="N1" s="263" t="s">
        <v>106</v>
      </c>
      <c r="O1" s="264"/>
      <c r="P1" s="264"/>
      <c r="Q1" s="264"/>
      <c r="R1" s="65"/>
      <c r="S1" s="51"/>
      <c r="T1" s="52"/>
      <c r="U1" s="52"/>
      <c r="V1" s="52"/>
      <c r="Y1" s="23"/>
      <c r="Z1" s="24"/>
      <c r="AA1" s="3"/>
      <c r="AE1" s="25"/>
      <c r="AG1" s="23"/>
      <c r="AI1" s="23"/>
      <c r="AK1" s="23"/>
      <c r="AM1" s="23"/>
      <c r="AO1" s="23"/>
      <c r="AQ1" s="23"/>
      <c r="AS1" s="23"/>
      <c r="AU1" s="23"/>
      <c r="AW1" s="23"/>
      <c r="AY1" s="23"/>
      <c r="BA1" s="23"/>
      <c r="BC1" s="23"/>
      <c r="BE1" s="23"/>
      <c r="BJ1" s="23"/>
      <c r="BK1" s="23"/>
      <c r="BL1" s="23"/>
      <c r="BM1" s="23"/>
      <c r="BN1" s="255" t="s">
        <v>7</v>
      </c>
      <c r="BO1" s="255"/>
      <c r="BP1" s="255"/>
      <c r="BQ1" s="255"/>
      <c r="BR1" s="255"/>
      <c r="BS1" s="255"/>
    </row>
    <row r="2" spans="1:98" ht="18" customHeight="1">
      <c r="B2" s="62" t="s">
        <v>96</v>
      </c>
      <c r="C2" s="267"/>
      <c r="D2" s="268"/>
      <c r="E2" s="268"/>
      <c r="F2" s="268"/>
      <c r="G2" s="304"/>
      <c r="H2" s="304"/>
      <c r="I2" s="304"/>
      <c r="J2" s="304"/>
      <c r="K2" s="304"/>
      <c r="L2" s="304"/>
      <c r="M2" s="304"/>
      <c r="N2" s="264"/>
      <c r="O2" s="264"/>
      <c r="P2" s="264"/>
      <c r="Q2" s="264"/>
      <c r="R2" s="65"/>
      <c r="S2" s="53"/>
      <c r="T2" s="52"/>
      <c r="U2" s="52"/>
      <c r="V2" s="52"/>
      <c r="Y2" s="23"/>
      <c r="Z2" s="24"/>
      <c r="AA2" s="3"/>
      <c r="AE2" s="25"/>
      <c r="AG2" s="23"/>
      <c r="AI2" s="23"/>
      <c r="AK2" s="23"/>
      <c r="AM2" s="23"/>
      <c r="AO2" s="23"/>
      <c r="AQ2" s="23"/>
      <c r="AS2" s="23"/>
      <c r="AU2" s="23"/>
      <c r="AW2" s="23"/>
      <c r="AY2" s="23"/>
      <c r="BA2" s="23"/>
      <c r="BC2" s="23"/>
      <c r="BE2" s="23"/>
      <c r="BJ2" s="23"/>
      <c r="BK2" s="23"/>
      <c r="BL2" s="23"/>
      <c r="BM2" s="23"/>
      <c r="BN2" s="255"/>
      <c r="BO2" s="255"/>
      <c r="BP2" s="255"/>
      <c r="BQ2" s="255"/>
      <c r="BR2" s="255"/>
      <c r="BS2" s="255"/>
    </row>
    <row r="3" spans="1:98" ht="18" customHeight="1">
      <c r="B3" s="60"/>
      <c r="C3" s="50"/>
      <c r="D3" s="50"/>
      <c r="E3" s="50"/>
      <c r="F3" s="50"/>
      <c r="G3" s="304"/>
      <c r="H3" s="304"/>
      <c r="I3" s="304"/>
      <c r="J3" s="304"/>
      <c r="K3" s="304"/>
      <c r="L3" s="304"/>
      <c r="M3" s="304"/>
      <c r="N3" s="264"/>
      <c r="O3" s="264"/>
      <c r="P3" s="264"/>
      <c r="Q3" s="264"/>
      <c r="R3" s="65"/>
      <c r="S3" s="53"/>
      <c r="T3" s="52"/>
      <c r="U3" s="52"/>
      <c r="V3" s="52"/>
      <c r="Y3" s="23"/>
      <c r="Z3" s="24"/>
      <c r="AA3" s="3"/>
      <c r="AE3" s="25"/>
      <c r="AG3" s="23"/>
      <c r="AI3" s="23"/>
      <c r="AK3" s="23"/>
      <c r="AM3" s="23"/>
      <c r="AO3" s="23"/>
      <c r="AQ3" s="23"/>
      <c r="AS3" s="23"/>
      <c r="AU3" s="23"/>
      <c r="AW3" s="23"/>
      <c r="AY3" s="23"/>
      <c r="BA3" s="23"/>
      <c r="BC3" s="23"/>
      <c r="BE3" s="23"/>
      <c r="BJ3" s="23"/>
      <c r="BK3" s="23"/>
      <c r="BL3" s="23"/>
      <c r="BM3" s="23"/>
      <c r="BN3" s="255"/>
      <c r="BO3" s="255"/>
      <c r="BP3" s="255"/>
      <c r="BQ3" s="255"/>
      <c r="BR3" s="255"/>
      <c r="BS3" s="255"/>
    </row>
    <row r="4" spans="1:98" ht="17.25" customHeight="1" thickBot="1">
      <c r="B4" s="305" t="s">
        <v>86</v>
      </c>
      <c r="C4" s="306"/>
      <c r="D4" s="78">
        <f>SUM(Calcul!$B$2:$B$5)</f>
        <v>0</v>
      </c>
      <c r="E4" s="49"/>
      <c r="F4" s="57"/>
      <c r="G4" s="67"/>
      <c r="H4" s="67"/>
      <c r="I4" s="67"/>
      <c r="J4" s="67"/>
      <c r="K4" s="67"/>
      <c r="L4" s="67"/>
      <c r="M4" s="67"/>
      <c r="N4" s="99"/>
      <c r="O4" s="99"/>
      <c r="P4" s="99"/>
      <c r="Q4" s="99"/>
      <c r="R4" s="65"/>
      <c r="S4" s="51"/>
      <c r="T4" s="52"/>
      <c r="U4" s="52"/>
      <c r="V4" s="52"/>
      <c r="Y4" s="23"/>
      <c r="Z4" s="24"/>
      <c r="AA4" s="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1"/>
      <c r="BH4" s="40" t="s">
        <v>8</v>
      </c>
      <c r="BI4" s="1"/>
      <c r="BL4" s="23"/>
      <c r="BM4" s="23"/>
      <c r="BN4" s="255"/>
      <c r="BO4" s="255"/>
      <c r="BP4" s="255"/>
      <c r="BQ4" s="255"/>
      <c r="BR4" s="255"/>
      <c r="BS4" s="255"/>
      <c r="BT4" s="26"/>
      <c r="BU4" s="26"/>
      <c r="BV4" s="26"/>
      <c r="BW4" s="26"/>
    </row>
    <row r="5" spans="1:98" ht="16.5" customHeight="1">
      <c r="B5" s="305" t="s">
        <v>88</v>
      </c>
      <c r="C5" s="306"/>
      <c r="D5" s="77">
        <f>Calcul!$B$8</f>
        <v>0</v>
      </c>
      <c r="E5" s="54"/>
      <c r="F5" s="307" t="s">
        <v>100</v>
      </c>
      <c r="G5" s="308"/>
      <c r="H5" s="308"/>
      <c r="I5" s="308"/>
      <c r="J5" s="308"/>
      <c r="K5" s="308"/>
      <c r="L5" s="308"/>
      <c r="M5" s="308"/>
      <c r="N5" s="309"/>
      <c r="O5" s="100"/>
      <c r="P5" s="100"/>
      <c r="Q5" s="66"/>
      <c r="R5" s="54"/>
      <c r="S5" s="54"/>
      <c r="T5" s="54"/>
      <c r="U5" s="54"/>
      <c r="V5" s="54"/>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c r="BP5" s="27"/>
      <c r="BQ5" s="27"/>
      <c r="BR5" s="27"/>
      <c r="BS5" s="27"/>
      <c r="BT5" s="27"/>
      <c r="BU5" s="27"/>
      <c r="BV5" s="27"/>
      <c r="BW5" s="27"/>
      <c r="BX5" s="27"/>
      <c r="BY5" s="27"/>
      <c r="BZ5" s="27"/>
      <c r="CA5" s="27"/>
      <c r="CB5" s="27"/>
      <c r="CC5" s="27"/>
      <c r="CD5" s="27"/>
      <c r="CE5" s="27"/>
      <c r="CF5" s="27"/>
      <c r="CG5" s="27"/>
      <c r="CH5" s="27"/>
      <c r="CI5" s="27"/>
      <c r="CJ5" s="27"/>
      <c r="CK5" s="27"/>
      <c r="CL5" s="27"/>
      <c r="CM5" s="27"/>
      <c r="CN5" s="27"/>
      <c r="CO5" s="27"/>
    </row>
    <row r="6" spans="1:98" ht="16.5" customHeight="1">
      <c r="B6" s="305" t="s">
        <v>102</v>
      </c>
      <c r="C6" s="306"/>
      <c r="D6" s="77">
        <f>D4-D5-D8</f>
        <v>0</v>
      </c>
      <c r="E6" s="54"/>
      <c r="F6" s="310"/>
      <c r="G6" s="311"/>
      <c r="H6" s="311"/>
      <c r="I6" s="311"/>
      <c r="J6" s="311"/>
      <c r="K6" s="311"/>
      <c r="L6" s="311"/>
      <c r="M6" s="311"/>
      <c r="N6" s="312"/>
      <c r="O6" s="100"/>
      <c r="P6" s="100"/>
      <c r="Q6" s="66"/>
      <c r="T6" s="54"/>
      <c r="U6" s="54"/>
      <c r="V6" s="54"/>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row>
    <row r="7" spans="1:98" ht="16.5" customHeight="1">
      <c r="B7" s="305" t="s">
        <v>90</v>
      </c>
      <c r="C7" s="306"/>
      <c r="D7" s="77">
        <f>Calcul!$B$9</f>
        <v>0</v>
      </c>
      <c r="E7" s="54"/>
      <c r="F7" s="310"/>
      <c r="G7" s="311"/>
      <c r="H7" s="311"/>
      <c r="I7" s="311"/>
      <c r="J7" s="311"/>
      <c r="K7" s="311"/>
      <c r="L7" s="311"/>
      <c r="M7" s="311"/>
      <c r="N7" s="312"/>
      <c r="O7" s="100"/>
      <c r="P7" s="100"/>
      <c r="Q7" s="66"/>
      <c r="R7" s="54"/>
      <c r="S7" s="54"/>
      <c r="T7" s="54"/>
      <c r="U7" s="54"/>
      <c r="V7" s="54"/>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c r="CO7" s="27"/>
    </row>
    <row r="8" spans="1:98" ht="16.5" customHeight="1">
      <c r="B8" s="305" t="s">
        <v>91</v>
      </c>
      <c r="C8" s="306"/>
      <c r="D8" s="77">
        <f>COUNTIF(Tableau116[Évolution du 
Cas ],"Décès covid")</f>
        <v>0</v>
      </c>
      <c r="E8" s="54"/>
      <c r="F8" s="310"/>
      <c r="G8" s="311"/>
      <c r="H8" s="311"/>
      <c r="I8" s="311"/>
      <c r="J8" s="311"/>
      <c r="K8" s="311"/>
      <c r="L8" s="311"/>
      <c r="M8" s="311"/>
      <c r="N8" s="312"/>
      <c r="O8" s="100"/>
      <c r="P8" s="100"/>
      <c r="Q8" s="66"/>
      <c r="R8" s="54"/>
      <c r="S8" s="54"/>
      <c r="T8" s="54"/>
      <c r="U8" s="54"/>
      <c r="V8" s="54"/>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row>
    <row r="9" spans="1:98" ht="18.75" customHeight="1">
      <c r="B9" s="316" t="s">
        <v>87</v>
      </c>
      <c r="C9" s="306"/>
      <c r="D9" s="69">
        <f>SUM(Calcul!$E$2:$E$5)</f>
        <v>0</v>
      </c>
      <c r="E9" s="97"/>
      <c r="F9" s="310"/>
      <c r="G9" s="311"/>
      <c r="H9" s="311"/>
      <c r="I9" s="311"/>
      <c r="J9" s="311"/>
      <c r="K9" s="311"/>
      <c r="L9" s="311"/>
      <c r="M9" s="311"/>
      <c r="N9" s="312"/>
      <c r="O9" s="100"/>
      <c r="P9" s="100"/>
      <c r="Q9" s="66"/>
      <c r="T9" s="317"/>
      <c r="U9" s="317"/>
      <c r="V9" s="317"/>
      <c r="W9" s="317"/>
      <c r="X9" s="317"/>
      <c r="Y9" s="317"/>
      <c r="Z9" s="96"/>
      <c r="AA9" s="317"/>
      <c r="AB9" s="317"/>
      <c r="AC9" s="320"/>
      <c r="AD9" s="320"/>
      <c r="AE9" s="319"/>
      <c r="AF9" s="319"/>
      <c r="AG9" s="317"/>
      <c r="AH9" s="317"/>
      <c r="AI9" s="317"/>
      <c r="AJ9" s="317"/>
      <c r="AK9" s="317"/>
      <c r="AL9" s="317"/>
      <c r="AM9" s="317"/>
      <c r="AN9" s="317"/>
      <c r="AO9" s="317"/>
      <c r="AP9" s="317"/>
      <c r="AQ9" s="317"/>
      <c r="AR9" s="317"/>
      <c r="AS9" s="317"/>
      <c r="AT9" s="317"/>
      <c r="AU9" s="317"/>
      <c r="AV9" s="317"/>
      <c r="AW9" s="317"/>
      <c r="AX9" s="317"/>
      <c r="AY9" s="317"/>
      <c r="AZ9" s="317"/>
      <c r="BA9" s="317"/>
      <c r="BB9" s="317"/>
      <c r="BC9" s="317"/>
      <c r="BD9" s="317"/>
      <c r="BE9" s="317"/>
      <c r="BF9" s="317"/>
      <c r="BG9" s="97"/>
      <c r="BH9" s="96"/>
      <c r="BI9" s="319"/>
      <c r="BJ9" s="319"/>
      <c r="BK9" s="319"/>
      <c r="BL9" s="319"/>
      <c r="BM9" s="319"/>
      <c r="BN9" s="319"/>
      <c r="BO9" s="319"/>
      <c r="BP9" s="319"/>
      <c r="BQ9" s="319"/>
      <c r="BR9" s="317"/>
      <c r="BS9" s="317"/>
      <c r="BT9" s="317"/>
      <c r="BU9" s="317"/>
      <c r="BV9" s="317"/>
      <c r="BW9" s="317"/>
      <c r="BX9" s="317"/>
      <c r="BY9" s="317"/>
      <c r="BZ9" s="317"/>
      <c r="CA9" s="317"/>
      <c r="CB9" s="317"/>
      <c r="CC9" s="43"/>
      <c r="CD9" s="43"/>
      <c r="CE9" s="43"/>
      <c r="CF9" s="43"/>
      <c r="CG9" s="43"/>
      <c r="CH9" s="43"/>
      <c r="CI9" s="43"/>
      <c r="CJ9" s="43"/>
      <c r="CK9" s="43"/>
      <c r="CL9" s="43"/>
      <c r="CM9" s="43"/>
      <c r="CN9" s="43"/>
      <c r="CO9" s="43"/>
      <c r="CP9" s="46"/>
      <c r="CQ9" s="47"/>
      <c r="CR9" s="47"/>
      <c r="CS9" s="47"/>
      <c r="CT9" s="47"/>
    </row>
    <row r="10" spans="1:98" ht="17.25" customHeight="1">
      <c r="B10" s="316" t="s">
        <v>89</v>
      </c>
      <c r="C10" s="318"/>
      <c r="D10" s="69">
        <f>Calcul!E8</f>
        <v>0</v>
      </c>
      <c r="E10" s="97"/>
      <c r="F10" s="310"/>
      <c r="G10" s="311"/>
      <c r="H10" s="311"/>
      <c r="I10" s="311"/>
      <c r="J10" s="311"/>
      <c r="K10" s="311"/>
      <c r="L10" s="311"/>
      <c r="M10" s="311"/>
      <c r="N10" s="312"/>
      <c r="O10" s="100"/>
      <c r="P10" s="100"/>
      <c r="Q10" s="66"/>
      <c r="R10" s="55"/>
      <c r="S10" s="43"/>
      <c r="T10" s="97"/>
      <c r="U10" s="97"/>
      <c r="V10" s="97"/>
      <c r="W10" s="97"/>
      <c r="X10" s="97"/>
      <c r="Y10" s="97"/>
      <c r="Z10" s="96"/>
      <c r="AA10" s="97"/>
      <c r="AB10" s="97"/>
      <c r="AC10" s="98"/>
      <c r="AD10" s="98"/>
      <c r="AE10" s="96"/>
      <c r="AF10" s="96"/>
      <c r="AG10" s="97"/>
      <c r="AH10" s="97"/>
      <c r="AI10" s="97"/>
      <c r="AJ10" s="97"/>
      <c r="AK10" s="97"/>
      <c r="AL10" s="97"/>
      <c r="AM10" s="97"/>
      <c r="AN10" s="97"/>
      <c r="AO10" s="97"/>
      <c r="AP10" s="97"/>
      <c r="AQ10" s="97"/>
      <c r="AR10" s="97"/>
      <c r="AS10" s="97"/>
      <c r="AT10" s="97"/>
      <c r="AU10" s="97"/>
      <c r="AV10" s="97"/>
      <c r="AW10" s="97"/>
      <c r="AX10" s="97"/>
      <c r="AY10" s="97"/>
      <c r="AZ10" s="97"/>
      <c r="BA10" s="97"/>
      <c r="BB10" s="97"/>
      <c r="BC10" s="97"/>
      <c r="BD10" s="97"/>
      <c r="BE10" s="97"/>
      <c r="BF10" s="97"/>
      <c r="BG10" s="97"/>
      <c r="BH10" s="96"/>
      <c r="BI10" s="96"/>
      <c r="BJ10" s="96"/>
      <c r="BK10" s="96"/>
      <c r="BL10" s="96"/>
      <c r="BM10" s="96"/>
      <c r="BN10" s="96"/>
      <c r="BO10" s="96"/>
      <c r="BP10" s="96"/>
      <c r="BQ10" s="96"/>
      <c r="BR10" s="97"/>
      <c r="BS10" s="97"/>
      <c r="BT10" s="97"/>
      <c r="BU10" s="97"/>
      <c r="BV10" s="97"/>
      <c r="BW10" s="97"/>
      <c r="BX10" s="97"/>
      <c r="BY10" s="97"/>
      <c r="BZ10" s="97"/>
      <c r="CA10" s="97"/>
      <c r="CB10" s="97"/>
      <c r="CC10" s="43"/>
      <c r="CD10" s="43"/>
      <c r="CE10" s="43"/>
      <c r="CF10" s="43"/>
      <c r="CG10" s="43"/>
      <c r="CH10" s="43"/>
      <c r="CI10" s="43"/>
      <c r="CJ10" s="43"/>
      <c r="CK10" s="43"/>
      <c r="CL10" s="43"/>
      <c r="CM10" s="43"/>
      <c r="CN10" s="43"/>
      <c r="CO10" s="43"/>
      <c r="CP10" s="46"/>
      <c r="CQ10" s="47"/>
      <c r="CR10" s="47"/>
      <c r="CS10" s="47"/>
      <c r="CT10" s="47"/>
    </row>
    <row r="11" spans="1:98" ht="15" customHeight="1" thickBot="1">
      <c r="E11" s="97"/>
      <c r="F11" s="313"/>
      <c r="G11" s="314"/>
      <c r="H11" s="314"/>
      <c r="I11" s="314"/>
      <c r="J11" s="314"/>
      <c r="K11" s="314"/>
      <c r="L11" s="314"/>
      <c r="M11" s="314"/>
      <c r="N11" s="315"/>
      <c r="O11" s="100"/>
      <c r="P11" s="100"/>
      <c r="Q11" s="66"/>
      <c r="R11" s="55"/>
      <c r="S11" s="43"/>
      <c r="T11" s="97"/>
      <c r="U11" s="97"/>
      <c r="V11" s="97"/>
      <c r="W11" s="97"/>
      <c r="X11" s="97"/>
      <c r="Y11" s="97"/>
      <c r="Z11" s="96"/>
      <c r="AA11" s="97"/>
      <c r="AB11" s="97"/>
      <c r="AC11" s="98"/>
      <c r="AD11" s="98"/>
      <c r="AE11" s="96"/>
      <c r="AF11" s="96"/>
      <c r="AG11" s="97"/>
      <c r="AH11" s="97"/>
      <c r="AI11" s="97"/>
      <c r="AJ11" s="97"/>
      <c r="AK11" s="97"/>
      <c r="AL11" s="97"/>
      <c r="AM11" s="97"/>
      <c r="AN11" s="97"/>
      <c r="AO11" s="97"/>
      <c r="AP11" s="97"/>
      <c r="AQ11" s="97"/>
      <c r="AR11" s="97"/>
      <c r="AS11" s="97"/>
      <c r="AT11" s="97"/>
      <c r="AU11" s="97"/>
      <c r="AV11" s="97"/>
      <c r="AW11" s="97"/>
      <c r="AX11" s="97"/>
      <c r="AY11" s="97"/>
      <c r="AZ11" s="97"/>
      <c r="BA11" s="97"/>
      <c r="BB11" s="97"/>
      <c r="BC11" s="97"/>
      <c r="BD11" s="97"/>
      <c r="BE11" s="97"/>
      <c r="BF11" s="97"/>
      <c r="BG11" s="97"/>
      <c r="BH11" s="96"/>
      <c r="BI11" s="96"/>
      <c r="BJ11" s="96"/>
      <c r="BK11" s="96"/>
      <c r="BL11" s="96"/>
      <c r="BM11" s="96"/>
      <c r="BN11" s="96"/>
      <c r="BO11" s="96"/>
      <c r="BP11" s="96"/>
      <c r="BQ11" s="96"/>
      <c r="BR11" s="97"/>
      <c r="BS11" s="97"/>
      <c r="BT11" s="97"/>
      <c r="BU11" s="97"/>
      <c r="BV11" s="97"/>
      <c r="BW11" s="97"/>
      <c r="BX11" s="97"/>
      <c r="BY11" s="97"/>
      <c r="BZ11" s="97"/>
      <c r="CA11" s="97"/>
      <c r="CB11" s="97"/>
      <c r="CC11" s="43"/>
      <c r="CD11" s="43"/>
      <c r="CE11" s="43"/>
      <c r="CF11" s="43"/>
      <c r="CG11" s="43"/>
      <c r="CH11" s="43"/>
      <c r="CI11" s="43"/>
      <c r="CJ11" s="43"/>
      <c r="CK11" s="43"/>
      <c r="CL11" s="43"/>
      <c r="CM11" s="43"/>
      <c r="CN11" s="43"/>
      <c r="CO11" s="43"/>
      <c r="CP11" s="46"/>
      <c r="CQ11" s="47"/>
      <c r="CR11" s="47"/>
      <c r="CS11" s="47"/>
      <c r="CT11" s="47"/>
    </row>
    <row r="12" spans="1:98" ht="15" customHeight="1">
      <c r="B12" s="59"/>
      <c r="C12" s="59"/>
      <c r="D12" s="97"/>
      <c r="E12" s="97"/>
      <c r="F12" s="66"/>
      <c r="G12" s="66"/>
      <c r="H12" s="66"/>
      <c r="I12" s="66"/>
      <c r="J12" s="66"/>
      <c r="K12" s="66"/>
      <c r="L12" s="66"/>
      <c r="M12" s="66"/>
      <c r="N12" s="66"/>
      <c r="O12" s="66"/>
      <c r="P12" s="66"/>
      <c r="Q12" s="66"/>
      <c r="R12" s="55"/>
      <c r="S12" s="43"/>
      <c r="T12" s="97"/>
      <c r="U12" s="97"/>
      <c r="V12" s="97"/>
      <c r="W12" s="97"/>
      <c r="X12" s="97"/>
      <c r="Y12" s="97"/>
      <c r="Z12" s="96"/>
      <c r="AA12" s="97"/>
      <c r="AB12" s="97"/>
      <c r="AC12" s="98"/>
      <c r="AD12" s="98"/>
      <c r="AE12" s="96"/>
      <c r="AF12" s="96"/>
      <c r="AG12" s="97"/>
      <c r="AH12" s="97"/>
      <c r="AI12" s="97"/>
      <c r="AJ12" s="97"/>
      <c r="AK12" s="97"/>
      <c r="AL12" s="97"/>
      <c r="AM12" s="97"/>
      <c r="AN12" s="97"/>
      <c r="AO12" s="97"/>
      <c r="AP12" s="97"/>
      <c r="AQ12" s="97"/>
      <c r="AR12" s="97"/>
      <c r="AS12" s="97"/>
      <c r="AT12" s="97"/>
      <c r="AU12" s="97"/>
      <c r="AV12" s="97"/>
      <c r="AW12" s="97"/>
      <c r="AX12" s="97"/>
      <c r="AY12" s="97"/>
      <c r="AZ12" s="97"/>
      <c r="BA12" s="97"/>
      <c r="BB12" s="97"/>
      <c r="BC12" s="97"/>
      <c r="BD12" s="97"/>
      <c r="BE12" s="97"/>
      <c r="BF12" s="97"/>
      <c r="BG12" s="97"/>
      <c r="BH12" s="96"/>
      <c r="BI12" s="96"/>
      <c r="BJ12" s="96"/>
      <c r="BK12" s="96"/>
      <c r="BL12" s="96"/>
      <c r="BM12" s="96"/>
      <c r="BN12" s="96"/>
      <c r="BO12" s="96"/>
      <c r="BP12" s="96"/>
      <c r="BQ12" s="96"/>
      <c r="BR12" s="97"/>
      <c r="BS12" s="97"/>
      <c r="BT12" s="97"/>
      <c r="BU12" s="97"/>
      <c r="BV12" s="97"/>
      <c r="BW12" s="97"/>
      <c r="BX12" s="97"/>
      <c r="BY12" s="97"/>
      <c r="BZ12" s="97"/>
      <c r="CA12" s="97"/>
      <c r="CB12" s="97"/>
      <c r="CC12" s="43"/>
      <c r="CD12" s="43"/>
      <c r="CE12" s="43"/>
      <c r="CF12" s="43"/>
      <c r="CG12" s="43"/>
      <c r="CH12" s="43"/>
      <c r="CI12" s="43"/>
      <c r="CJ12" s="43"/>
      <c r="CK12" s="43"/>
      <c r="CL12" s="43"/>
      <c r="CM12" s="43"/>
      <c r="CN12" s="43"/>
      <c r="CO12" s="43"/>
      <c r="CP12" s="46"/>
      <c r="CQ12" s="47"/>
      <c r="CR12" s="47"/>
      <c r="CS12" s="47"/>
      <c r="CT12" s="47"/>
    </row>
    <row r="13" spans="1:98" ht="43.5" customHeight="1">
      <c r="A13" s="259" t="s">
        <v>108</v>
      </c>
      <c r="B13" s="260"/>
      <c r="C13" s="84"/>
      <c r="D13" s="259" t="s">
        <v>109</v>
      </c>
      <c r="E13" s="260"/>
      <c r="F13" s="260"/>
      <c r="G13" s="84"/>
      <c r="H13" s="76" t="s">
        <v>105</v>
      </c>
      <c r="I13" s="75">
        <f>G13+14</f>
        <v>14</v>
      </c>
      <c r="J13" s="58"/>
      <c r="K13" s="58"/>
      <c r="L13" s="58"/>
      <c r="M13" s="58"/>
      <c r="N13" s="58"/>
      <c r="O13" s="58"/>
      <c r="R13" s="54"/>
      <c r="S13" s="54"/>
      <c r="T13" s="54"/>
      <c r="U13" s="54"/>
      <c r="V13" s="54"/>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row>
    <row r="14" spans="1:98" ht="9" customHeight="1">
      <c r="A14" s="71"/>
      <c r="B14" s="72"/>
      <c r="C14" s="54"/>
      <c r="D14" s="54"/>
      <c r="E14" s="54"/>
      <c r="F14" s="58"/>
      <c r="G14" s="58"/>
      <c r="H14" s="58"/>
      <c r="I14" s="58"/>
      <c r="J14" s="58"/>
      <c r="K14" s="58"/>
      <c r="L14" s="58"/>
      <c r="M14" s="58"/>
      <c r="N14" s="58"/>
      <c r="O14" s="58"/>
      <c r="P14" s="58"/>
      <c r="Q14" s="58"/>
      <c r="R14" s="54"/>
      <c r="S14" s="54"/>
      <c r="T14" s="54"/>
      <c r="U14" s="54"/>
      <c r="V14" s="54"/>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row>
    <row r="15" spans="1:98" ht="64.5" customHeight="1">
      <c r="A15" s="74" t="s">
        <v>103</v>
      </c>
      <c r="B15" s="28" t="s">
        <v>110</v>
      </c>
      <c r="C15" s="29" t="s">
        <v>11</v>
      </c>
      <c r="D15" s="30" t="s">
        <v>95</v>
      </c>
      <c r="E15" s="30" t="s">
        <v>92</v>
      </c>
      <c r="F15" s="30" t="s">
        <v>93</v>
      </c>
      <c r="G15" s="31" t="s">
        <v>12</v>
      </c>
      <c r="H15" s="31" t="s">
        <v>104</v>
      </c>
      <c r="I15" s="63" t="s">
        <v>13</v>
      </c>
      <c r="J15" s="64" t="s">
        <v>84</v>
      </c>
      <c r="K15" s="42" t="s">
        <v>94</v>
      </c>
      <c r="L15" s="42" t="s">
        <v>99</v>
      </c>
      <c r="M15" s="30" t="s">
        <v>80</v>
      </c>
      <c r="N15" s="30" t="s">
        <v>81</v>
      </c>
      <c r="O15" s="31" t="s">
        <v>82</v>
      </c>
      <c r="P15" s="31" t="s">
        <v>101</v>
      </c>
      <c r="Q15" s="42" t="s">
        <v>83</v>
      </c>
      <c r="R15" s="42" t="s">
        <v>9</v>
      </c>
    </row>
    <row r="16" spans="1:98" ht="16.5" customHeight="1">
      <c r="A16" s="73">
        <v>1</v>
      </c>
      <c r="B16" s="36"/>
      <c r="C16" s="79"/>
      <c r="D16" s="80"/>
      <c r="E16" s="41"/>
      <c r="F16" s="22" t="s">
        <v>35</v>
      </c>
      <c r="G16" s="10"/>
      <c r="H16" s="21"/>
      <c r="I16" s="21"/>
      <c r="J16" s="21"/>
      <c r="K16" s="10" t="s">
        <v>49</v>
      </c>
      <c r="L16" s="21"/>
      <c r="M16" s="10"/>
      <c r="N16" s="10"/>
      <c r="O16" s="11"/>
      <c r="P16" s="21"/>
      <c r="Q16" s="10" t="s">
        <v>40</v>
      </c>
      <c r="R16" s="10"/>
    </row>
    <row r="17" spans="1:18" ht="16.5" customHeight="1">
      <c r="A17" s="70">
        <v>2</v>
      </c>
      <c r="B17" s="36"/>
      <c r="C17" s="81"/>
      <c r="D17" s="82"/>
      <c r="E17" s="22"/>
      <c r="F17" s="22"/>
      <c r="G17" s="10"/>
      <c r="H17" s="21"/>
      <c r="I17" s="21"/>
      <c r="J17" s="21"/>
      <c r="K17" s="10"/>
      <c r="L17" s="21"/>
      <c r="M17" s="10"/>
      <c r="N17" s="10"/>
      <c r="O17" s="11"/>
      <c r="P17" s="21"/>
      <c r="Q17" s="10"/>
      <c r="R17" s="10"/>
    </row>
    <row r="18" spans="1:18" ht="16.5" customHeight="1">
      <c r="A18" s="73">
        <v>3</v>
      </c>
      <c r="B18" s="36"/>
      <c r="C18" s="37"/>
      <c r="D18" s="82"/>
      <c r="E18" s="41"/>
      <c r="F18" s="22"/>
      <c r="G18" s="10"/>
      <c r="H18" s="21"/>
      <c r="I18" s="21"/>
      <c r="J18" s="21"/>
      <c r="K18" s="10"/>
      <c r="L18" s="21"/>
      <c r="M18" s="10"/>
      <c r="N18" s="10"/>
      <c r="O18" s="11"/>
      <c r="P18" s="21"/>
      <c r="Q18" s="10"/>
      <c r="R18" s="10"/>
    </row>
    <row r="19" spans="1:18" ht="16.5" customHeight="1">
      <c r="A19" s="70">
        <v>4</v>
      </c>
      <c r="B19" s="36"/>
      <c r="C19" s="81"/>
      <c r="D19" s="83"/>
      <c r="E19" s="22"/>
      <c r="F19" s="22"/>
      <c r="G19" s="10"/>
      <c r="H19" s="21"/>
      <c r="I19" s="21"/>
      <c r="J19" s="21"/>
      <c r="K19" s="10"/>
      <c r="L19" s="21"/>
      <c r="M19" s="10"/>
      <c r="N19" s="10"/>
      <c r="O19" s="11"/>
      <c r="P19" s="21"/>
      <c r="Q19" s="10"/>
      <c r="R19" s="10"/>
    </row>
    <row r="20" spans="1:18" ht="16.5" customHeight="1">
      <c r="A20" s="73">
        <v>5</v>
      </c>
      <c r="B20" s="36"/>
      <c r="C20" s="37"/>
      <c r="D20" s="35"/>
      <c r="E20" s="41"/>
      <c r="F20" s="22"/>
      <c r="G20" s="10"/>
      <c r="H20" s="21"/>
      <c r="I20" s="21"/>
      <c r="J20" s="21"/>
      <c r="K20" s="10"/>
      <c r="L20" s="21"/>
      <c r="M20" s="10"/>
      <c r="N20" s="10"/>
      <c r="O20" s="11"/>
      <c r="P20" s="21"/>
      <c r="Q20" s="10"/>
      <c r="R20" s="10"/>
    </row>
    <row r="21" spans="1:18">
      <c r="A21" s="70">
        <v>6</v>
      </c>
      <c r="B21" s="9"/>
      <c r="C21" s="21"/>
      <c r="D21" s="6"/>
      <c r="E21" s="22" t="s">
        <v>115</v>
      </c>
      <c r="F21" s="22"/>
      <c r="G21" s="10"/>
      <c r="H21" s="21"/>
      <c r="I21" s="21"/>
      <c r="J21" s="21"/>
      <c r="K21" s="10"/>
      <c r="L21" s="10"/>
      <c r="M21" s="10"/>
      <c r="N21" s="10"/>
      <c r="O21" s="11"/>
      <c r="P21" s="21"/>
      <c r="Q21" s="10"/>
      <c r="R21" s="10"/>
    </row>
    <row r="22" spans="1:18">
      <c r="A22" s="73">
        <v>7</v>
      </c>
      <c r="B22" s="9"/>
      <c r="C22" s="21"/>
      <c r="D22" s="6"/>
      <c r="E22" s="22"/>
      <c r="F22" s="22"/>
      <c r="G22" s="10"/>
      <c r="H22" s="21"/>
      <c r="I22" s="21"/>
      <c r="J22" s="21"/>
      <c r="K22" s="10"/>
      <c r="L22" s="10"/>
      <c r="M22" s="10"/>
      <c r="N22" s="10"/>
      <c r="O22" s="11"/>
      <c r="P22" s="21"/>
      <c r="Q22" s="10"/>
      <c r="R22" s="10"/>
    </row>
    <row r="23" spans="1:18">
      <c r="A23" s="70">
        <v>8</v>
      </c>
      <c r="B23" s="9"/>
      <c r="C23" s="21"/>
      <c r="D23" s="6"/>
      <c r="E23" s="22"/>
      <c r="F23" s="22"/>
      <c r="G23" s="10"/>
      <c r="H23" s="21"/>
      <c r="I23" s="21"/>
      <c r="J23" s="21"/>
      <c r="K23" s="10"/>
      <c r="L23" s="10"/>
      <c r="M23" s="10"/>
      <c r="N23" s="10"/>
      <c r="O23" s="11"/>
      <c r="P23" s="21"/>
      <c r="Q23" s="10"/>
      <c r="R23" s="10"/>
    </row>
    <row r="24" spans="1:18">
      <c r="A24" s="73">
        <v>9</v>
      </c>
      <c r="B24" s="9"/>
      <c r="C24" s="21"/>
      <c r="D24" s="6"/>
      <c r="E24" s="22"/>
      <c r="F24" s="22"/>
      <c r="G24" s="10"/>
      <c r="H24" s="21"/>
      <c r="I24" s="21"/>
      <c r="J24" s="21"/>
      <c r="K24" s="10"/>
      <c r="L24" s="10"/>
      <c r="M24" s="10"/>
      <c r="N24" s="10"/>
      <c r="O24" s="11"/>
      <c r="P24" s="21"/>
      <c r="Q24" s="10"/>
      <c r="R24" s="10"/>
    </row>
    <row r="25" spans="1:18">
      <c r="A25" s="70">
        <v>10</v>
      </c>
      <c r="B25" s="9"/>
      <c r="C25" s="21"/>
      <c r="D25" s="6"/>
      <c r="E25" s="22"/>
      <c r="F25" s="22"/>
      <c r="G25" s="10"/>
      <c r="H25" s="21"/>
      <c r="I25" s="21"/>
      <c r="J25" s="21"/>
      <c r="K25" s="10"/>
      <c r="L25" s="10"/>
      <c r="M25" s="10"/>
      <c r="N25" s="10"/>
      <c r="O25" s="11"/>
      <c r="P25" s="21"/>
      <c r="Q25" s="10"/>
      <c r="R25" s="10"/>
    </row>
    <row r="26" spans="1:18">
      <c r="A26" s="73">
        <v>11</v>
      </c>
      <c r="B26" s="9"/>
      <c r="C26" s="21"/>
      <c r="D26" s="6"/>
      <c r="E26" s="22"/>
      <c r="F26" s="22"/>
      <c r="G26" s="10"/>
      <c r="H26" s="21"/>
      <c r="I26" s="21"/>
      <c r="J26" s="21"/>
      <c r="K26" s="10"/>
      <c r="L26" s="10"/>
      <c r="M26" s="10"/>
      <c r="N26" s="10"/>
      <c r="O26" s="11"/>
      <c r="P26" s="21"/>
      <c r="Q26" s="10"/>
      <c r="R26" s="10"/>
    </row>
    <row r="27" spans="1:18">
      <c r="A27" s="70">
        <v>12</v>
      </c>
      <c r="B27" s="9"/>
      <c r="C27" s="21"/>
      <c r="D27" s="6"/>
      <c r="E27" s="22"/>
      <c r="F27" s="22"/>
      <c r="G27" s="10"/>
      <c r="H27" s="21"/>
      <c r="I27" s="21"/>
      <c r="J27" s="21"/>
      <c r="K27" s="10"/>
      <c r="L27" s="10"/>
      <c r="M27" s="10"/>
      <c r="N27" s="10"/>
      <c r="O27" s="11"/>
      <c r="P27" s="21"/>
      <c r="Q27" s="10"/>
      <c r="R27" s="10"/>
    </row>
    <row r="28" spans="1:18">
      <c r="A28" s="73">
        <v>13</v>
      </c>
      <c r="B28" s="9"/>
      <c r="C28" s="21"/>
      <c r="D28" s="6"/>
      <c r="E28" s="22"/>
      <c r="F28" s="22"/>
      <c r="G28" s="10"/>
      <c r="H28" s="21"/>
      <c r="I28" s="21"/>
      <c r="J28" s="21"/>
      <c r="K28" s="10"/>
      <c r="L28" s="10"/>
      <c r="M28" s="10"/>
      <c r="N28" s="10"/>
      <c r="O28" s="11"/>
      <c r="P28" s="21"/>
      <c r="Q28" s="10"/>
      <c r="R28" s="10"/>
    </row>
    <row r="29" spans="1:18">
      <c r="A29" s="70">
        <v>14</v>
      </c>
      <c r="B29" s="9"/>
      <c r="C29" s="21"/>
      <c r="D29" s="6"/>
      <c r="E29" s="22"/>
      <c r="F29" s="22"/>
      <c r="G29" s="10"/>
      <c r="H29" s="21"/>
      <c r="I29" s="21"/>
      <c r="J29" s="21"/>
      <c r="K29" s="10"/>
      <c r="L29" s="10"/>
      <c r="M29" s="10"/>
      <c r="N29" s="10"/>
      <c r="O29" s="11"/>
      <c r="P29" s="21"/>
      <c r="Q29" s="10"/>
      <c r="R29" s="10"/>
    </row>
    <row r="30" spans="1:18">
      <c r="A30" s="73">
        <v>15</v>
      </c>
      <c r="B30" s="9"/>
      <c r="C30" s="21"/>
      <c r="D30" s="6"/>
      <c r="E30" s="22"/>
      <c r="F30" s="22"/>
      <c r="G30" s="10"/>
      <c r="H30" s="21"/>
      <c r="I30" s="21"/>
      <c r="J30" s="21"/>
      <c r="K30" s="10"/>
      <c r="L30" s="10"/>
      <c r="M30" s="10"/>
      <c r="N30" s="10"/>
      <c r="O30" s="11"/>
      <c r="P30" s="21"/>
      <c r="Q30" s="10"/>
      <c r="R30" s="10"/>
    </row>
    <row r="31" spans="1:18">
      <c r="A31" s="70">
        <v>16</v>
      </c>
      <c r="B31" s="9"/>
      <c r="C31" s="21"/>
      <c r="D31" s="6"/>
      <c r="E31" s="22"/>
      <c r="F31" s="22"/>
      <c r="G31" s="10"/>
      <c r="H31" s="21"/>
      <c r="I31" s="21"/>
      <c r="J31" s="21"/>
      <c r="K31" s="10"/>
      <c r="L31" s="10"/>
      <c r="M31" s="10"/>
      <c r="N31" s="10"/>
      <c r="O31" s="11"/>
      <c r="P31" s="21"/>
      <c r="Q31" s="10"/>
      <c r="R31" s="10"/>
    </row>
    <row r="32" spans="1:18">
      <c r="A32" s="73">
        <v>17</v>
      </c>
      <c r="B32" s="9"/>
      <c r="C32" s="21"/>
      <c r="D32" s="6"/>
      <c r="E32" s="22"/>
      <c r="F32" s="22"/>
      <c r="G32" s="10"/>
      <c r="H32" s="21"/>
      <c r="I32" s="21"/>
      <c r="J32" s="21"/>
      <c r="K32" s="10"/>
      <c r="L32" s="10"/>
      <c r="M32" s="10"/>
      <c r="N32" s="10"/>
      <c r="O32" s="11"/>
      <c r="P32" s="21"/>
      <c r="Q32" s="10"/>
      <c r="R32" s="10"/>
    </row>
    <row r="33" spans="1:18">
      <c r="A33" s="70">
        <v>18</v>
      </c>
      <c r="B33" s="9"/>
      <c r="C33" s="21"/>
      <c r="D33" s="6"/>
      <c r="E33" s="22"/>
      <c r="F33" s="22"/>
      <c r="G33" s="10"/>
      <c r="H33" s="21"/>
      <c r="I33" s="21"/>
      <c r="J33" s="21"/>
      <c r="K33" s="10"/>
      <c r="L33" s="10"/>
      <c r="M33" s="10"/>
      <c r="N33" s="10"/>
      <c r="O33" s="11"/>
      <c r="P33" s="21"/>
      <c r="Q33" s="10"/>
      <c r="R33" s="10"/>
    </row>
    <row r="34" spans="1:18">
      <c r="A34" s="73">
        <v>19</v>
      </c>
      <c r="B34" s="9"/>
      <c r="C34" s="21"/>
      <c r="D34" s="6"/>
      <c r="E34" s="22"/>
      <c r="F34" s="22"/>
      <c r="G34" s="10"/>
      <c r="H34" s="21"/>
      <c r="I34" s="21"/>
      <c r="J34" s="21"/>
      <c r="K34" s="10"/>
      <c r="L34" s="10"/>
      <c r="M34" s="10"/>
      <c r="N34" s="10"/>
      <c r="O34" s="11"/>
      <c r="P34" s="21"/>
      <c r="Q34" s="10"/>
      <c r="R34" s="10"/>
    </row>
    <row r="35" spans="1:18">
      <c r="A35" s="70">
        <v>20</v>
      </c>
      <c r="B35" s="9"/>
      <c r="C35" s="21"/>
      <c r="D35" s="6"/>
      <c r="E35" s="22"/>
      <c r="F35" s="22"/>
      <c r="G35" s="10"/>
      <c r="H35" s="21"/>
      <c r="I35" s="21"/>
      <c r="J35" s="21"/>
      <c r="K35" s="10"/>
      <c r="L35" s="10"/>
      <c r="M35" s="10"/>
      <c r="N35" s="10"/>
      <c r="O35" s="11"/>
      <c r="P35" s="21"/>
      <c r="Q35" s="10"/>
      <c r="R35" s="10"/>
    </row>
    <row r="36" spans="1:18">
      <c r="A36" s="73">
        <v>21</v>
      </c>
      <c r="B36" s="9"/>
      <c r="C36" s="21"/>
      <c r="D36" s="6"/>
      <c r="E36" s="22"/>
      <c r="F36" s="22"/>
      <c r="G36" s="10"/>
      <c r="H36" s="21"/>
      <c r="I36" s="21"/>
      <c r="J36" s="21"/>
      <c r="K36" s="10"/>
      <c r="L36" s="10"/>
      <c r="M36" s="10"/>
      <c r="N36" s="10"/>
      <c r="O36" s="11"/>
      <c r="P36" s="21"/>
      <c r="Q36" s="10"/>
      <c r="R36" s="10"/>
    </row>
    <row r="37" spans="1:18">
      <c r="A37" s="70">
        <v>22</v>
      </c>
      <c r="B37" s="9"/>
      <c r="C37" s="21"/>
      <c r="D37" s="6"/>
      <c r="E37" s="22"/>
      <c r="F37" s="22"/>
      <c r="G37" s="10"/>
      <c r="H37" s="21"/>
      <c r="I37" s="21"/>
      <c r="J37" s="21"/>
      <c r="K37" s="10"/>
      <c r="L37" s="10"/>
      <c r="M37" s="10"/>
      <c r="N37" s="10"/>
      <c r="O37" s="11"/>
      <c r="P37" s="21"/>
      <c r="Q37" s="10"/>
      <c r="R37" s="10"/>
    </row>
    <row r="38" spans="1:18">
      <c r="A38" s="73">
        <v>23</v>
      </c>
      <c r="B38" s="9"/>
      <c r="C38" s="21"/>
      <c r="D38" s="6"/>
      <c r="E38" s="22"/>
      <c r="F38" s="22"/>
      <c r="G38" s="10"/>
      <c r="H38" s="21"/>
      <c r="I38" s="21"/>
      <c r="J38" s="21"/>
      <c r="K38" s="10"/>
      <c r="L38" s="10"/>
      <c r="M38" s="10"/>
      <c r="N38" s="10"/>
      <c r="O38" s="11"/>
      <c r="P38" s="21"/>
      <c r="Q38" s="10"/>
      <c r="R38" s="10"/>
    </row>
    <row r="39" spans="1:18">
      <c r="A39" s="70">
        <v>24</v>
      </c>
      <c r="B39" s="9"/>
      <c r="C39" s="21"/>
      <c r="D39" s="6"/>
      <c r="E39" s="22"/>
      <c r="F39" s="22"/>
      <c r="G39" s="10"/>
      <c r="H39" s="21"/>
      <c r="I39" s="21"/>
      <c r="J39" s="21"/>
      <c r="K39" s="10"/>
      <c r="L39" s="10"/>
      <c r="M39" s="10"/>
      <c r="N39" s="10"/>
      <c r="O39" s="11"/>
      <c r="P39" s="21"/>
      <c r="Q39" s="10"/>
      <c r="R39" s="10"/>
    </row>
    <row r="40" spans="1:18">
      <c r="A40" s="73">
        <v>25</v>
      </c>
      <c r="B40" s="9"/>
      <c r="C40" s="21"/>
      <c r="D40" s="6"/>
      <c r="E40" s="22"/>
      <c r="F40" s="22"/>
      <c r="G40" s="10"/>
      <c r="H40" s="21"/>
      <c r="I40" s="21"/>
      <c r="J40" s="21"/>
      <c r="K40" s="10"/>
      <c r="L40" s="10"/>
      <c r="M40" s="10"/>
      <c r="N40" s="10"/>
      <c r="O40" s="11"/>
      <c r="P40" s="21"/>
      <c r="Q40" s="10"/>
      <c r="R40" s="10"/>
    </row>
    <row r="41" spans="1:18">
      <c r="A41" s="70">
        <v>26</v>
      </c>
      <c r="B41" s="9"/>
      <c r="C41" s="21"/>
      <c r="D41" s="6"/>
      <c r="E41" s="22"/>
      <c r="F41" s="22"/>
      <c r="G41" s="10"/>
      <c r="H41" s="21"/>
      <c r="I41" s="21"/>
      <c r="J41" s="21"/>
      <c r="K41" s="10"/>
      <c r="L41" s="10"/>
      <c r="M41" s="10"/>
      <c r="N41" s="10"/>
      <c r="O41" s="11"/>
      <c r="P41" s="21"/>
      <c r="Q41" s="10"/>
      <c r="R41" s="10"/>
    </row>
    <row r="42" spans="1:18">
      <c r="A42" s="73">
        <v>27</v>
      </c>
      <c r="B42" s="9"/>
      <c r="C42" s="21"/>
      <c r="D42" s="6"/>
      <c r="E42" s="22"/>
      <c r="F42" s="22"/>
      <c r="G42" s="10"/>
      <c r="H42" s="21"/>
      <c r="I42" s="21"/>
      <c r="J42" s="21"/>
      <c r="K42" s="10"/>
      <c r="L42" s="10"/>
      <c r="M42" s="10"/>
      <c r="N42" s="10"/>
      <c r="O42" s="11"/>
      <c r="P42" s="21"/>
      <c r="Q42" s="10"/>
      <c r="R42" s="10"/>
    </row>
    <row r="43" spans="1:18">
      <c r="A43" s="70">
        <v>28</v>
      </c>
      <c r="B43" s="9"/>
      <c r="C43" s="21"/>
      <c r="D43" s="6"/>
      <c r="E43" s="22"/>
      <c r="F43" s="22"/>
      <c r="G43" s="10"/>
      <c r="H43" s="21"/>
      <c r="I43" s="21"/>
      <c r="J43" s="21"/>
      <c r="K43" s="10"/>
      <c r="L43" s="10"/>
      <c r="M43" s="10"/>
      <c r="N43" s="10"/>
      <c r="O43" s="11"/>
      <c r="P43" s="21"/>
      <c r="Q43" s="10"/>
      <c r="R43" s="10"/>
    </row>
    <row r="44" spans="1:18">
      <c r="A44" s="73">
        <v>29</v>
      </c>
      <c r="B44" s="9"/>
      <c r="C44" s="21"/>
      <c r="D44" s="6"/>
      <c r="E44" s="22"/>
      <c r="F44" s="22"/>
      <c r="G44" s="10"/>
      <c r="H44" s="21"/>
      <c r="I44" s="21"/>
      <c r="J44" s="21"/>
      <c r="K44" s="10"/>
      <c r="L44" s="10"/>
      <c r="M44" s="10"/>
      <c r="N44" s="10"/>
      <c r="O44" s="11"/>
      <c r="P44" s="21"/>
      <c r="Q44" s="10"/>
      <c r="R44" s="10"/>
    </row>
    <row r="45" spans="1:18">
      <c r="A45" s="70">
        <v>30</v>
      </c>
      <c r="B45" s="9"/>
      <c r="C45" s="21"/>
      <c r="D45" s="6"/>
      <c r="E45" s="22"/>
      <c r="F45" s="22"/>
      <c r="G45" s="10"/>
      <c r="H45" s="21"/>
      <c r="I45" s="21"/>
      <c r="J45" s="21"/>
      <c r="K45" s="10"/>
      <c r="L45" s="10"/>
      <c r="M45" s="10"/>
      <c r="N45" s="10"/>
      <c r="O45" s="11"/>
      <c r="P45" s="21"/>
      <c r="Q45" s="10"/>
      <c r="R45" s="10"/>
    </row>
    <row r="46" spans="1:18">
      <c r="A46" s="73">
        <v>31</v>
      </c>
      <c r="B46" s="9"/>
      <c r="C46" s="21"/>
      <c r="D46" s="6"/>
      <c r="E46" s="22"/>
      <c r="F46" s="22"/>
      <c r="G46" s="10"/>
      <c r="H46" s="21"/>
      <c r="I46" s="21"/>
      <c r="J46" s="21"/>
      <c r="K46" s="10"/>
      <c r="L46" s="10"/>
      <c r="M46" s="10"/>
      <c r="N46" s="10"/>
      <c r="O46" s="11"/>
      <c r="P46" s="21"/>
      <c r="Q46" s="10"/>
      <c r="R46" s="10"/>
    </row>
    <row r="47" spans="1:18">
      <c r="A47" s="70">
        <v>32</v>
      </c>
      <c r="B47" s="9"/>
      <c r="C47" s="21"/>
      <c r="D47" s="6"/>
      <c r="E47" s="22"/>
      <c r="F47" s="22"/>
      <c r="G47" s="10"/>
      <c r="H47" s="21"/>
      <c r="I47" s="21"/>
      <c r="J47" s="21"/>
      <c r="K47" s="10"/>
      <c r="L47" s="10"/>
      <c r="M47" s="10"/>
      <c r="N47" s="10"/>
      <c r="O47" s="11"/>
      <c r="P47" s="21"/>
      <c r="Q47" s="10"/>
      <c r="R47" s="10"/>
    </row>
    <row r="48" spans="1:18">
      <c r="A48" s="73">
        <v>33</v>
      </c>
      <c r="B48" s="9"/>
      <c r="C48" s="21"/>
      <c r="D48" s="6"/>
      <c r="E48" s="22"/>
      <c r="F48" s="22"/>
      <c r="G48" s="10"/>
      <c r="H48" s="21"/>
      <c r="I48" s="21"/>
      <c r="J48" s="21"/>
      <c r="K48" s="10"/>
      <c r="L48" s="10"/>
      <c r="M48" s="10"/>
      <c r="N48" s="10"/>
      <c r="O48" s="11"/>
      <c r="P48" s="21"/>
      <c r="Q48" s="10"/>
      <c r="R48" s="10"/>
    </row>
    <row r="49" spans="1:18">
      <c r="A49" s="70">
        <v>34</v>
      </c>
      <c r="B49" s="9"/>
      <c r="C49" s="21"/>
      <c r="D49" s="6"/>
      <c r="E49" s="22"/>
      <c r="F49" s="22"/>
      <c r="G49" s="10"/>
      <c r="H49" s="21"/>
      <c r="I49" s="21"/>
      <c r="J49" s="21"/>
      <c r="K49" s="10"/>
      <c r="L49" s="10"/>
      <c r="M49" s="10"/>
      <c r="N49" s="10"/>
      <c r="O49" s="11"/>
      <c r="P49" s="21"/>
      <c r="Q49" s="10"/>
      <c r="R49" s="10"/>
    </row>
    <row r="50" spans="1:18">
      <c r="A50" s="73">
        <v>35</v>
      </c>
      <c r="B50" s="9"/>
      <c r="C50" s="21"/>
      <c r="D50" s="6"/>
      <c r="E50" s="22"/>
      <c r="F50" s="22"/>
      <c r="G50" s="10"/>
      <c r="H50" s="21"/>
      <c r="I50" s="21"/>
      <c r="J50" s="21"/>
      <c r="K50" s="10"/>
      <c r="L50" s="10"/>
      <c r="M50" s="10"/>
      <c r="N50" s="10"/>
      <c r="O50" s="11"/>
      <c r="P50" s="21"/>
      <c r="Q50" s="10"/>
      <c r="R50" s="10"/>
    </row>
    <row r="51" spans="1:18">
      <c r="A51" s="70">
        <v>36</v>
      </c>
      <c r="B51" s="9"/>
      <c r="C51" s="21"/>
      <c r="D51" s="6"/>
      <c r="E51" s="22"/>
      <c r="F51" s="22"/>
      <c r="G51" s="10"/>
      <c r="H51" s="21"/>
      <c r="I51" s="21"/>
      <c r="J51" s="21"/>
      <c r="K51" s="10"/>
      <c r="L51" s="10"/>
      <c r="M51" s="10"/>
      <c r="N51" s="10"/>
      <c r="O51" s="11"/>
      <c r="P51" s="21"/>
      <c r="Q51" s="10"/>
      <c r="R51" s="10"/>
    </row>
    <row r="52" spans="1:18">
      <c r="A52" s="73">
        <v>37</v>
      </c>
      <c r="B52" s="9"/>
      <c r="C52" s="21"/>
      <c r="D52" s="6"/>
      <c r="E52" s="22"/>
      <c r="F52" s="22"/>
      <c r="G52" s="10"/>
      <c r="H52" s="21"/>
      <c r="I52" s="21"/>
      <c r="J52" s="21"/>
      <c r="K52" s="10"/>
      <c r="L52" s="10"/>
      <c r="M52" s="10"/>
      <c r="N52" s="10"/>
      <c r="O52" s="11"/>
      <c r="P52" s="21"/>
      <c r="Q52" s="10"/>
      <c r="R52" s="10"/>
    </row>
    <row r="53" spans="1:18">
      <c r="A53" s="70">
        <v>38</v>
      </c>
      <c r="B53" s="9"/>
      <c r="C53" s="21"/>
      <c r="D53" s="6"/>
      <c r="E53" s="22"/>
      <c r="F53" s="22"/>
      <c r="G53" s="10"/>
      <c r="H53" s="21"/>
      <c r="I53" s="21"/>
      <c r="J53" s="21"/>
      <c r="K53" s="10"/>
      <c r="L53" s="10"/>
      <c r="M53" s="10"/>
      <c r="N53" s="10"/>
      <c r="O53" s="11"/>
      <c r="P53" s="21"/>
      <c r="Q53" s="10"/>
      <c r="R53" s="10"/>
    </row>
    <row r="54" spans="1:18">
      <c r="A54" s="73">
        <v>39</v>
      </c>
      <c r="B54" s="9"/>
      <c r="C54" s="21"/>
      <c r="D54" s="6"/>
      <c r="E54" s="22"/>
      <c r="F54" s="22"/>
      <c r="G54" s="10"/>
      <c r="H54" s="21"/>
      <c r="I54" s="21"/>
      <c r="J54" s="21"/>
      <c r="K54" s="10"/>
      <c r="L54" s="10"/>
      <c r="M54" s="10"/>
      <c r="N54" s="10"/>
      <c r="O54" s="11"/>
      <c r="P54" s="21"/>
      <c r="Q54" s="10"/>
      <c r="R54" s="10"/>
    </row>
    <row r="55" spans="1:18">
      <c r="A55" s="70">
        <v>40</v>
      </c>
      <c r="B55" s="9"/>
      <c r="C55" s="21"/>
      <c r="D55" s="6"/>
      <c r="E55" s="22"/>
      <c r="F55" s="22"/>
      <c r="G55" s="10"/>
      <c r="H55" s="21"/>
      <c r="I55" s="21"/>
      <c r="J55" s="21"/>
      <c r="K55" s="10"/>
      <c r="L55" s="10"/>
      <c r="M55" s="10"/>
      <c r="N55" s="10"/>
      <c r="O55" s="11"/>
      <c r="P55" s="21"/>
      <c r="Q55" s="10"/>
      <c r="R55" s="10"/>
    </row>
    <row r="56" spans="1:18">
      <c r="A56" s="73">
        <v>41</v>
      </c>
      <c r="B56" s="9"/>
      <c r="C56" s="21"/>
      <c r="D56" s="6"/>
      <c r="E56" s="22"/>
      <c r="F56" s="22"/>
      <c r="G56" s="10"/>
      <c r="H56" s="21"/>
      <c r="I56" s="21"/>
      <c r="J56" s="21"/>
      <c r="K56" s="10"/>
      <c r="L56" s="10"/>
      <c r="M56" s="10"/>
      <c r="N56" s="10"/>
      <c r="O56" s="11"/>
      <c r="P56" s="21"/>
      <c r="Q56" s="10"/>
      <c r="R56" s="10"/>
    </row>
    <row r="57" spans="1:18">
      <c r="A57" s="70">
        <v>42</v>
      </c>
      <c r="B57" s="9"/>
      <c r="C57" s="21"/>
      <c r="D57" s="6"/>
      <c r="E57" s="22"/>
      <c r="F57" s="22"/>
      <c r="G57" s="10"/>
      <c r="H57" s="21"/>
      <c r="I57" s="21"/>
      <c r="J57" s="21"/>
      <c r="K57" s="10"/>
      <c r="L57" s="10"/>
      <c r="M57" s="10"/>
      <c r="N57" s="10"/>
      <c r="O57" s="11"/>
      <c r="P57" s="21"/>
      <c r="Q57" s="10"/>
      <c r="R57" s="10"/>
    </row>
    <row r="58" spans="1:18">
      <c r="A58" s="73">
        <v>43</v>
      </c>
      <c r="B58" s="9"/>
      <c r="C58" s="21"/>
      <c r="D58" s="6"/>
      <c r="E58" s="22"/>
      <c r="F58" s="22"/>
      <c r="G58" s="10"/>
      <c r="H58" s="21"/>
      <c r="I58" s="21"/>
      <c r="J58" s="21"/>
      <c r="K58" s="10"/>
      <c r="L58" s="10"/>
      <c r="M58" s="10"/>
      <c r="N58" s="10"/>
      <c r="O58" s="11"/>
      <c r="P58" s="21"/>
      <c r="Q58" s="10"/>
      <c r="R58" s="10"/>
    </row>
    <row r="59" spans="1:18">
      <c r="A59" s="70">
        <v>44</v>
      </c>
      <c r="B59" s="9"/>
      <c r="C59" s="21"/>
      <c r="D59" s="6"/>
      <c r="E59" s="22"/>
      <c r="F59" s="22"/>
      <c r="G59" s="10"/>
      <c r="H59" s="21"/>
      <c r="I59" s="21"/>
      <c r="J59" s="21"/>
      <c r="K59" s="10"/>
      <c r="L59" s="10"/>
      <c r="M59" s="10"/>
      <c r="N59" s="10"/>
      <c r="O59" s="11"/>
      <c r="P59" s="21"/>
      <c r="Q59" s="10"/>
      <c r="R59" s="10"/>
    </row>
    <row r="60" spans="1:18">
      <c r="A60" s="73">
        <v>45</v>
      </c>
      <c r="B60" s="9"/>
      <c r="C60" s="21"/>
      <c r="D60" s="6"/>
      <c r="E60" s="22"/>
      <c r="F60" s="22"/>
      <c r="G60" s="10"/>
      <c r="H60" s="21"/>
      <c r="I60" s="21"/>
      <c r="J60" s="21"/>
      <c r="K60" s="10"/>
      <c r="L60" s="10"/>
      <c r="M60" s="10"/>
      <c r="N60" s="10"/>
      <c r="O60" s="11"/>
      <c r="P60" s="21"/>
      <c r="Q60" s="10"/>
      <c r="R60" s="10"/>
    </row>
    <row r="61" spans="1:18">
      <c r="A61" s="70">
        <v>46</v>
      </c>
      <c r="B61" s="9"/>
      <c r="C61" s="21"/>
      <c r="D61" s="6"/>
      <c r="E61" s="22"/>
      <c r="F61" s="22"/>
      <c r="G61" s="10"/>
      <c r="H61" s="21"/>
      <c r="I61" s="21"/>
      <c r="J61" s="21"/>
      <c r="K61" s="10"/>
      <c r="L61" s="10"/>
      <c r="M61" s="10"/>
      <c r="N61" s="10"/>
      <c r="O61" s="11"/>
      <c r="P61" s="21"/>
      <c r="Q61" s="10"/>
      <c r="R61" s="10"/>
    </row>
    <row r="62" spans="1:18">
      <c r="A62" s="73">
        <v>47</v>
      </c>
      <c r="B62" s="9"/>
      <c r="C62" s="21"/>
      <c r="D62" s="6"/>
      <c r="E62" s="22"/>
      <c r="F62" s="22"/>
      <c r="G62" s="10"/>
      <c r="H62" s="21"/>
      <c r="I62" s="21"/>
      <c r="J62" s="21"/>
      <c r="K62" s="10"/>
      <c r="L62" s="10"/>
      <c r="M62" s="10"/>
      <c r="N62" s="10"/>
      <c r="O62" s="11"/>
      <c r="P62" s="21"/>
      <c r="Q62" s="10"/>
      <c r="R62" s="10"/>
    </row>
    <row r="63" spans="1:18">
      <c r="A63" s="70">
        <v>48</v>
      </c>
      <c r="B63" s="9"/>
      <c r="C63" s="21"/>
      <c r="D63" s="6"/>
      <c r="E63" s="22"/>
      <c r="F63" s="22"/>
      <c r="G63" s="10"/>
      <c r="H63" s="21"/>
      <c r="I63" s="21"/>
      <c r="J63" s="21"/>
      <c r="K63" s="10"/>
      <c r="L63" s="10"/>
      <c r="M63" s="10"/>
      <c r="N63" s="10"/>
      <c r="O63" s="11"/>
      <c r="P63" s="21"/>
      <c r="Q63" s="10"/>
      <c r="R63" s="10"/>
    </row>
    <row r="64" spans="1:18">
      <c r="A64" s="73">
        <v>49</v>
      </c>
      <c r="B64" s="9"/>
      <c r="C64" s="21"/>
      <c r="D64" s="6"/>
      <c r="E64" s="22"/>
      <c r="F64" s="22"/>
      <c r="G64" s="10"/>
      <c r="H64" s="21"/>
      <c r="I64" s="21"/>
      <c r="J64" s="21"/>
      <c r="K64" s="10"/>
      <c r="L64" s="10"/>
      <c r="M64" s="10"/>
      <c r="N64" s="10"/>
      <c r="O64" s="11"/>
      <c r="P64" s="21"/>
      <c r="Q64" s="10"/>
      <c r="R64" s="10"/>
    </row>
    <row r="65" spans="1:18">
      <c r="A65" s="70">
        <v>50</v>
      </c>
      <c r="B65" s="9"/>
      <c r="C65" s="21"/>
      <c r="D65" s="6"/>
      <c r="E65" s="22"/>
      <c r="F65" s="22"/>
      <c r="G65" s="10"/>
      <c r="H65" s="21"/>
      <c r="I65" s="21"/>
      <c r="J65" s="21"/>
      <c r="K65" s="10"/>
      <c r="L65" s="10"/>
      <c r="M65" s="10"/>
      <c r="N65" s="10"/>
      <c r="O65" s="11"/>
      <c r="P65" s="21"/>
      <c r="Q65" s="10"/>
      <c r="R65" s="10"/>
    </row>
    <row r="66" spans="1:18">
      <c r="A66" s="73">
        <v>51</v>
      </c>
      <c r="B66" s="9"/>
      <c r="C66" s="21"/>
      <c r="D66" s="6"/>
      <c r="E66" s="22"/>
      <c r="F66" s="22"/>
      <c r="G66" s="10"/>
      <c r="H66" s="21"/>
      <c r="I66" s="21"/>
      <c r="J66" s="21"/>
      <c r="K66" s="10"/>
      <c r="L66" s="10"/>
      <c r="M66" s="10"/>
      <c r="N66" s="10"/>
      <c r="O66" s="11"/>
      <c r="P66" s="21"/>
      <c r="Q66" s="10"/>
      <c r="R66" s="10"/>
    </row>
    <row r="67" spans="1:18">
      <c r="A67" s="70">
        <v>52</v>
      </c>
      <c r="B67" s="9"/>
      <c r="C67" s="21"/>
      <c r="D67" s="6"/>
      <c r="E67" s="22"/>
      <c r="F67" s="22"/>
      <c r="G67" s="10"/>
      <c r="H67" s="21"/>
      <c r="I67" s="21"/>
      <c r="J67" s="21"/>
      <c r="K67" s="10"/>
      <c r="L67" s="10"/>
      <c r="M67" s="10"/>
      <c r="N67" s="10"/>
      <c r="O67" s="11"/>
      <c r="P67" s="21"/>
      <c r="Q67" s="10"/>
      <c r="R67" s="10"/>
    </row>
    <row r="68" spans="1:18">
      <c r="A68" s="73">
        <v>53</v>
      </c>
      <c r="B68" s="9"/>
      <c r="C68" s="21"/>
      <c r="D68" s="6"/>
      <c r="E68" s="22"/>
      <c r="F68" s="22"/>
      <c r="G68" s="10"/>
      <c r="H68" s="21"/>
      <c r="I68" s="21"/>
      <c r="J68" s="21"/>
      <c r="K68" s="10"/>
      <c r="L68" s="10"/>
      <c r="M68" s="10"/>
      <c r="N68" s="10"/>
      <c r="O68" s="11"/>
      <c r="P68" s="21"/>
      <c r="Q68" s="10"/>
      <c r="R68" s="10"/>
    </row>
    <row r="69" spans="1:18">
      <c r="A69" s="70">
        <v>54</v>
      </c>
      <c r="B69" s="9"/>
      <c r="C69" s="21"/>
      <c r="D69" s="6"/>
      <c r="E69" s="22"/>
      <c r="F69" s="22"/>
      <c r="G69" s="10"/>
      <c r="H69" s="21"/>
      <c r="I69" s="21"/>
      <c r="J69" s="21"/>
      <c r="K69" s="10"/>
      <c r="L69" s="10"/>
      <c r="M69" s="10"/>
      <c r="N69" s="10"/>
      <c r="O69" s="11"/>
      <c r="P69" s="21"/>
      <c r="Q69" s="10"/>
      <c r="R69" s="10"/>
    </row>
    <row r="70" spans="1:18">
      <c r="A70" s="73">
        <v>55</v>
      </c>
      <c r="B70" s="9"/>
      <c r="C70" s="21"/>
      <c r="D70" s="6"/>
      <c r="E70" s="22"/>
      <c r="F70" s="22"/>
      <c r="G70" s="10"/>
      <c r="H70" s="21"/>
      <c r="I70" s="21"/>
      <c r="J70" s="21"/>
      <c r="K70" s="10"/>
      <c r="L70" s="10"/>
      <c r="M70" s="10"/>
      <c r="N70" s="10"/>
      <c r="O70" s="11"/>
      <c r="P70" s="21"/>
      <c r="Q70" s="10"/>
      <c r="R70" s="10"/>
    </row>
    <row r="71" spans="1:18">
      <c r="A71" s="70">
        <v>56</v>
      </c>
      <c r="B71" s="9"/>
      <c r="C71" s="21"/>
      <c r="D71" s="6"/>
      <c r="E71" s="22"/>
      <c r="F71" s="22"/>
      <c r="G71" s="10"/>
      <c r="H71" s="21"/>
      <c r="I71" s="21"/>
      <c r="J71" s="21"/>
      <c r="K71" s="10"/>
      <c r="L71" s="10"/>
      <c r="M71" s="10"/>
      <c r="N71" s="10"/>
      <c r="O71" s="11"/>
      <c r="P71" s="21"/>
      <c r="Q71" s="10"/>
      <c r="R71" s="10"/>
    </row>
    <row r="72" spans="1:18">
      <c r="A72" s="73">
        <v>57</v>
      </c>
      <c r="B72" s="9"/>
      <c r="C72" s="21"/>
      <c r="D72" s="6"/>
      <c r="E72" s="22"/>
      <c r="F72" s="22"/>
      <c r="G72" s="10"/>
      <c r="H72" s="21"/>
      <c r="I72" s="21"/>
      <c r="J72" s="21"/>
      <c r="K72" s="10"/>
      <c r="L72" s="10"/>
      <c r="M72" s="10"/>
      <c r="N72" s="10"/>
      <c r="O72" s="11"/>
      <c r="P72" s="21"/>
      <c r="Q72" s="10"/>
      <c r="R72" s="10"/>
    </row>
    <row r="73" spans="1:18">
      <c r="A73" s="70">
        <v>58</v>
      </c>
      <c r="B73" s="9"/>
      <c r="C73" s="21"/>
      <c r="D73" s="6"/>
      <c r="E73" s="22"/>
      <c r="F73" s="22"/>
      <c r="G73" s="10"/>
      <c r="H73" s="21"/>
      <c r="I73" s="21"/>
      <c r="J73" s="21"/>
      <c r="K73" s="10"/>
      <c r="L73" s="10"/>
      <c r="M73" s="10"/>
      <c r="N73" s="10"/>
      <c r="O73" s="11"/>
      <c r="P73" s="21"/>
      <c r="Q73" s="10"/>
      <c r="R73" s="10"/>
    </row>
    <row r="74" spans="1:18">
      <c r="A74" s="73">
        <v>59</v>
      </c>
      <c r="B74" s="9"/>
      <c r="C74" s="21"/>
      <c r="D74" s="6"/>
      <c r="E74" s="22"/>
      <c r="F74" s="22"/>
      <c r="G74" s="10"/>
      <c r="H74" s="21"/>
      <c r="I74" s="21"/>
      <c r="J74" s="21"/>
      <c r="K74" s="10"/>
      <c r="L74" s="10"/>
      <c r="M74" s="10"/>
      <c r="N74" s="10"/>
      <c r="O74" s="11"/>
      <c r="P74" s="21"/>
      <c r="Q74" s="10"/>
      <c r="R74" s="10"/>
    </row>
    <row r="75" spans="1:18">
      <c r="A75" s="70">
        <v>60</v>
      </c>
      <c r="B75" s="9"/>
      <c r="C75" s="21"/>
      <c r="D75" s="6"/>
      <c r="E75" s="22"/>
      <c r="F75" s="22"/>
      <c r="G75" s="10"/>
      <c r="H75" s="21"/>
      <c r="I75" s="21"/>
      <c r="J75" s="21"/>
      <c r="K75" s="10"/>
      <c r="L75" s="10"/>
      <c r="M75" s="10"/>
      <c r="N75" s="10"/>
      <c r="O75" s="11"/>
      <c r="P75" s="21"/>
      <c r="Q75" s="10"/>
      <c r="R75" s="10"/>
    </row>
    <row r="76" spans="1:18">
      <c r="A76" s="73">
        <v>61</v>
      </c>
      <c r="B76" s="9"/>
      <c r="C76" s="21"/>
      <c r="D76" s="6"/>
      <c r="E76" s="22"/>
      <c r="F76" s="22"/>
      <c r="G76" s="10"/>
      <c r="H76" s="21"/>
      <c r="I76" s="21"/>
      <c r="J76" s="21"/>
      <c r="K76" s="10"/>
      <c r="L76" s="10"/>
      <c r="M76" s="10"/>
      <c r="N76" s="10"/>
      <c r="O76" s="11"/>
      <c r="P76" s="21"/>
      <c r="Q76" s="10"/>
      <c r="R76" s="10"/>
    </row>
    <row r="77" spans="1:18">
      <c r="A77" s="70">
        <v>62</v>
      </c>
      <c r="B77" s="9"/>
      <c r="C77" s="21"/>
      <c r="D77" s="6"/>
      <c r="E77" s="22"/>
      <c r="F77" s="22"/>
      <c r="G77" s="10"/>
      <c r="H77" s="21"/>
      <c r="I77" s="21"/>
      <c r="J77" s="21"/>
      <c r="K77" s="10"/>
      <c r="L77" s="10"/>
      <c r="M77" s="10"/>
      <c r="N77" s="10"/>
      <c r="O77" s="11"/>
      <c r="P77" s="21"/>
      <c r="Q77" s="10"/>
      <c r="R77" s="10"/>
    </row>
    <row r="78" spans="1:18">
      <c r="A78" s="73">
        <v>63</v>
      </c>
      <c r="B78" s="9"/>
      <c r="C78" s="21"/>
      <c r="D78" s="6"/>
      <c r="E78" s="22"/>
      <c r="F78" s="22"/>
      <c r="G78" s="10"/>
      <c r="H78" s="21"/>
      <c r="I78" s="21"/>
      <c r="J78" s="21"/>
      <c r="K78" s="10"/>
      <c r="L78" s="10"/>
      <c r="M78" s="10"/>
      <c r="N78" s="10"/>
      <c r="O78" s="11"/>
      <c r="P78" s="21"/>
      <c r="Q78" s="10"/>
      <c r="R78" s="10"/>
    </row>
    <row r="79" spans="1:18">
      <c r="A79" s="70">
        <v>64</v>
      </c>
      <c r="B79" s="9"/>
      <c r="C79" s="21"/>
      <c r="D79" s="6"/>
      <c r="E79" s="22"/>
      <c r="F79" s="22"/>
      <c r="G79" s="10"/>
      <c r="H79" s="21"/>
      <c r="I79" s="21"/>
      <c r="J79" s="21"/>
      <c r="K79" s="10"/>
      <c r="L79" s="10"/>
      <c r="M79" s="10"/>
      <c r="N79" s="10"/>
      <c r="O79" s="11"/>
      <c r="P79" s="21"/>
      <c r="Q79" s="10"/>
      <c r="R79" s="10"/>
    </row>
    <row r="80" spans="1:18">
      <c r="A80" s="73">
        <v>65</v>
      </c>
      <c r="B80" s="9"/>
      <c r="C80" s="21"/>
      <c r="D80" s="6"/>
      <c r="E80" s="22"/>
      <c r="F80" s="22"/>
      <c r="G80" s="10"/>
      <c r="H80" s="21"/>
      <c r="I80" s="21"/>
      <c r="J80" s="21"/>
      <c r="K80" s="10"/>
      <c r="L80" s="10"/>
      <c r="M80" s="10"/>
      <c r="N80" s="10"/>
      <c r="O80" s="11"/>
      <c r="P80" s="21"/>
      <c r="Q80" s="10"/>
      <c r="R80" s="10"/>
    </row>
    <row r="81" spans="1:18">
      <c r="A81" s="70">
        <v>66</v>
      </c>
      <c r="B81" s="9"/>
      <c r="C81" s="21"/>
      <c r="D81" s="6"/>
      <c r="E81" s="22"/>
      <c r="F81" s="22"/>
      <c r="G81" s="10"/>
      <c r="H81" s="21"/>
      <c r="I81" s="21"/>
      <c r="J81" s="21"/>
      <c r="K81" s="10"/>
      <c r="L81" s="10"/>
      <c r="M81" s="10"/>
      <c r="N81" s="10"/>
      <c r="O81" s="11"/>
      <c r="P81" s="21"/>
      <c r="Q81" s="10"/>
      <c r="R81" s="10"/>
    </row>
    <row r="82" spans="1:18">
      <c r="A82" s="73">
        <v>67</v>
      </c>
      <c r="B82" s="9"/>
      <c r="C82" s="21"/>
      <c r="D82" s="6"/>
      <c r="E82" s="22"/>
      <c r="F82" s="22"/>
      <c r="G82" s="10"/>
      <c r="H82" s="21"/>
      <c r="I82" s="21"/>
      <c r="J82" s="21"/>
      <c r="K82" s="10"/>
      <c r="L82" s="10"/>
      <c r="M82" s="10"/>
      <c r="N82" s="10"/>
      <c r="O82" s="11"/>
      <c r="P82" s="21"/>
      <c r="Q82" s="10"/>
      <c r="R82" s="10"/>
    </row>
    <row r="83" spans="1:18">
      <c r="A83" s="70">
        <v>68</v>
      </c>
      <c r="B83" s="9"/>
      <c r="C83" s="21"/>
      <c r="D83" s="6"/>
      <c r="E83" s="22"/>
      <c r="F83" s="22"/>
      <c r="G83" s="10"/>
      <c r="H83" s="21"/>
      <c r="I83" s="21"/>
      <c r="J83" s="21"/>
      <c r="K83" s="10"/>
      <c r="L83" s="10"/>
      <c r="M83" s="10"/>
      <c r="N83" s="10"/>
      <c r="O83" s="11"/>
      <c r="P83" s="21"/>
      <c r="Q83" s="10"/>
      <c r="R83" s="10"/>
    </row>
    <row r="84" spans="1:18">
      <c r="A84" s="73">
        <v>69</v>
      </c>
      <c r="B84" s="9"/>
      <c r="C84" s="21"/>
      <c r="D84" s="6"/>
      <c r="E84" s="22"/>
      <c r="F84" s="22"/>
      <c r="G84" s="10"/>
      <c r="H84" s="21"/>
      <c r="I84" s="21"/>
      <c r="J84" s="21"/>
      <c r="K84" s="10"/>
      <c r="L84" s="10"/>
      <c r="M84" s="10"/>
      <c r="N84" s="10"/>
      <c r="O84" s="11"/>
      <c r="P84" s="21"/>
      <c r="Q84" s="10"/>
      <c r="R84" s="10"/>
    </row>
    <row r="85" spans="1:18">
      <c r="A85" s="70">
        <v>70</v>
      </c>
      <c r="B85" s="9"/>
      <c r="C85" s="21"/>
      <c r="D85" s="6"/>
      <c r="E85" s="22"/>
      <c r="F85" s="22"/>
      <c r="G85" s="10"/>
      <c r="H85" s="21"/>
      <c r="I85" s="21"/>
      <c r="J85" s="21"/>
      <c r="K85" s="10"/>
      <c r="L85" s="10"/>
      <c r="M85" s="10"/>
      <c r="N85" s="10"/>
      <c r="O85" s="11"/>
      <c r="P85" s="21"/>
      <c r="Q85" s="10"/>
      <c r="R85" s="10"/>
    </row>
    <row r="86" spans="1:18">
      <c r="A86" s="73">
        <v>71</v>
      </c>
      <c r="B86" s="9"/>
      <c r="C86" s="21"/>
      <c r="D86" s="6"/>
      <c r="E86" s="22"/>
      <c r="F86" s="22"/>
      <c r="G86" s="10"/>
      <c r="H86" s="21"/>
      <c r="I86" s="21"/>
      <c r="J86" s="21"/>
      <c r="K86" s="10"/>
      <c r="L86" s="10"/>
      <c r="M86" s="10"/>
      <c r="N86" s="10"/>
      <c r="O86" s="11"/>
      <c r="P86" s="21"/>
      <c r="Q86" s="10"/>
      <c r="R86" s="10"/>
    </row>
    <row r="87" spans="1:18">
      <c r="A87" s="70">
        <v>72</v>
      </c>
      <c r="B87" s="9"/>
      <c r="C87" s="21"/>
      <c r="D87" s="6"/>
      <c r="E87" s="22"/>
      <c r="F87" s="22"/>
      <c r="G87" s="10"/>
      <c r="H87" s="21"/>
      <c r="I87" s="21"/>
      <c r="J87" s="21"/>
      <c r="K87" s="10"/>
      <c r="L87" s="10"/>
      <c r="M87" s="10"/>
      <c r="N87" s="10"/>
      <c r="O87" s="11"/>
      <c r="P87" s="21"/>
      <c r="Q87" s="10"/>
      <c r="R87" s="10"/>
    </row>
    <row r="88" spans="1:18">
      <c r="A88" s="73">
        <v>73</v>
      </c>
      <c r="B88" s="9"/>
      <c r="C88" s="21"/>
      <c r="D88" s="6"/>
      <c r="E88" s="22"/>
      <c r="F88" s="22"/>
      <c r="G88" s="10"/>
      <c r="H88" s="21"/>
      <c r="I88" s="21"/>
      <c r="J88" s="21"/>
      <c r="K88" s="10"/>
      <c r="L88" s="10"/>
      <c r="M88" s="10"/>
      <c r="N88" s="10"/>
      <c r="O88" s="11"/>
      <c r="P88" s="21"/>
      <c r="Q88" s="10"/>
      <c r="R88" s="10"/>
    </row>
    <row r="89" spans="1:18">
      <c r="A89" s="70">
        <v>74</v>
      </c>
      <c r="B89" s="9"/>
      <c r="C89" s="21"/>
      <c r="D89" s="6"/>
      <c r="E89" s="22"/>
      <c r="F89" s="22"/>
      <c r="G89" s="10"/>
      <c r="H89" s="21"/>
      <c r="I89" s="21"/>
      <c r="J89" s="21"/>
      <c r="K89" s="10"/>
      <c r="L89" s="10"/>
      <c r="M89" s="10"/>
      <c r="N89" s="10"/>
      <c r="O89" s="11"/>
      <c r="P89" s="21"/>
      <c r="Q89" s="10"/>
      <c r="R89" s="10"/>
    </row>
    <row r="90" spans="1:18">
      <c r="A90" s="73">
        <v>75</v>
      </c>
      <c r="B90" s="9"/>
      <c r="C90" s="21"/>
      <c r="D90" s="6"/>
      <c r="E90" s="22"/>
      <c r="F90" s="22"/>
      <c r="G90" s="10"/>
      <c r="H90" s="21"/>
      <c r="I90" s="21"/>
      <c r="J90" s="21"/>
      <c r="K90" s="10"/>
      <c r="L90" s="10"/>
      <c r="M90" s="10"/>
      <c r="N90" s="10"/>
      <c r="O90" s="11"/>
      <c r="P90" s="21"/>
      <c r="Q90" s="10"/>
      <c r="R90" s="10"/>
    </row>
    <row r="91" spans="1:18">
      <c r="A91" s="70">
        <v>76</v>
      </c>
      <c r="B91" s="9"/>
      <c r="C91" s="21"/>
      <c r="D91" s="6"/>
      <c r="E91" s="22"/>
      <c r="F91" s="22"/>
      <c r="G91" s="10"/>
      <c r="H91" s="21"/>
      <c r="I91" s="21"/>
      <c r="J91" s="21"/>
      <c r="K91" s="10"/>
      <c r="L91" s="10"/>
      <c r="M91" s="10"/>
      <c r="N91" s="10"/>
      <c r="O91" s="11"/>
      <c r="P91" s="21"/>
      <c r="Q91" s="10"/>
      <c r="R91" s="10"/>
    </row>
    <row r="92" spans="1:18">
      <c r="A92" s="73">
        <v>77</v>
      </c>
      <c r="B92" s="9"/>
      <c r="C92" s="21"/>
      <c r="D92" s="6"/>
      <c r="E92" s="22"/>
      <c r="F92" s="22"/>
      <c r="G92" s="10"/>
      <c r="H92" s="21"/>
      <c r="I92" s="21"/>
      <c r="J92" s="21"/>
      <c r="K92" s="10"/>
      <c r="L92" s="10"/>
      <c r="M92" s="10"/>
      <c r="N92" s="10"/>
      <c r="O92" s="11"/>
      <c r="P92" s="21"/>
      <c r="Q92" s="10"/>
      <c r="R92" s="10"/>
    </row>
    <row r="93" spans="1:18">
      <c r="A93" s="70">
        <v>78</v>
      </c>
      <c r="B93" s="9"/>
      <c r="C93" s="21"/>
      <c r="D93" s="6"/>
      <c r="E93" s="22"/>
      <c r="F93" s="22"/>
      <c r="G93" s="10"/>
      <c r="H93" s="21"/>
      <c r="I93" s="21"/>
      <c r="J93" s="21"/>
      <c r="K93" s="10"/>
      <c r="L93" s="10"/>
      <c r="M93" s="10"/>
      <c r="N93" s="10"/>
      <c r="O93" s="11"/>
      <c r="P93" s="21"/>
      <c r="Q93" s="10"/>
      <c r="R93" s="10"/>
    </row>
    <row r="94" spans="1:18">
      <c r="A94" s="73">
        <v>79</v>
      </c>
      <c r="B94" s="9"/>
      <c r="C94" s="21"/>
      <c r="D94" s="6"/>
      <c r="E94" s="22"/>
      <c r="F94" s="22"/>
      <c r="G94" s="10"/>
      <c r="H94" s="21"/>
      <c r="I94" s="21"/>
      <c r="J94" s="21"/>
      <c r="K94" s="10"/>
      <c r="L94" s="10"/>
      <c r="M94" s="10"/>
      <c r="N94" s="10"/>
      <c r="O94" s="11"/>
      <c r="P94" s="21"/>
      <c r="Q94" s="10"/>
      <c r="R94" s="10"/>
    </row>
    <row r="95" spans="1:18">
      <c r="A95" s="70">
        <v>80</v>
      </c>
      <c r="B95" s="9"/>
      <c r="C95" s="21"/>
      <c r="D95" s="6"/>
      <c r="E95" s="22"/>
      <c r="F95" s="22"/>
      <c r="G95" s="10"/>
      <c r="H95" s="21"/>
      <c r="I95" s="21"/>
      <c r="J95" s="21"/>
      <c r="K95" s="10"/>
      <c r="L95" s="10"/>
      <c r="M95" s="10"/>
      <c r="N95" s="10"/>
      <c r="O95" s="11"/>
      <c r="P95" s="21"/>
      <c r="Q95" s="10"/>
      <c r="R95" s="10"/>
    </row>
    <row r="96" spans="1:18">
      <c r="A96" s="73">
        <v>81</v>
      </c>
      <c r="B96" s="9"/>
      <c r="C96" s="21"/>
      <c r="D96" s="6"/>
      <c r="E96" s="22"/>
      <c r="F96" s="22"/>
      <c r="G96" s="10"/>
      <c r="H96" s="21"/>
      <c r="I96" s="21"/>
      <c r="J96" s="21"/>
      <c r="K96" s="10"/>
      <c r="L96" s="10"/>
      <c r="M96" s="10"/>
      <c r="N96" s="10"/>
      <c r="O96" s="11"/>
      <c r="P96" s="21"/>
      <c r="Q96" s="10"/>
      <c r="R96" s="10"/>
    </row>
    <row r="97" spans="1:18">
      <c r="A97" s="70">
        <v>82</v>
      </c>
      <c r="B97" s="9"/>
      <c r="C97" s="21"/>
      <c r="D97" s="6"/>
      <c r="E97" s="22"/>
      <c r="F97" s="22"/>
      <c r="G97" s="10"/>
      <c r="H97" s="21"/>
      <c r="I97" s="21"/>
      <c r="J97" s="21"/>
      <c r="K97" s="10"/>
      <c r="L97" s="10"/>
      <c r="M97" s="10"/>
      <c r="N97" s="10"/>
      <c r="O97" s="11"/>
      <c r="P97" s="21"/>
      <c r="Q97" s="10"/>
      <c r="R97" s="10"/>
    </row>
    <row r="98" spans="1:18">
      <c r="A98" s="73">
        <v>83</v>
      </c>
      <c r="B98" s="9"/>
      <c r="C98" s="21"/>
      <c r="D98" s="6"/>
      <c r="E98" s="22"/>
      <c r="F98" s="22"/>
      <c r="G98" s="10"/>
      <c r="H98" s="21"/>
      <c r="I98" s="21"/>
      <c r="J98" s="21"/>
      <c r="K98" s="10"/>
      <c r="L98" s="10"/>
      <c r="M98" s="10"/>
      <c r="N98" s="10"/>
      <c r="O98" s="11"/>
      <c r="P98" s="21"/>
      <c r="Q98" s="10"/>
      <c r="R98" s="10"/>
    </row>
    <row r="99" spans="1:18">
      <c r="A99" s="70">
        <v>84</v>
      </c>
      <c r="B99" s="9"/>
      <c r="C99" s="21"/>
      <c r="D99" s="6"/>
      <c r="E99" s="22"/>
      <c r="F99" s="22"/>
      <c r="G99" s="10"/>
      <c r="H99" s="21"/>
      <c r="I99" s="21"/>
      <c r="J99" s="21"/>
      <c r="K99" s="10"/>
      <c r="L99" s="10"/>
      <c r="M99" s="10"/>
      <c r="N99" s="10"/>
      <c r="O99" s="11"/>
      <c r="P99" s="21"/>
      <c r="Q99" s="10"/>
      <c r="R99" s="10"/>
    </row>
    <row r="100" spans="1:18">
      <c r="A100" s="73">
        <v>85</v>
      </c>
      <c r="B100" s="9"/>
      <c r="C100" s="21"/>
      <c r="D100" s="6"/>
      <c r="E100" s="22"/>
      <c r="F100" s="22"/>
      <c r="G100" s="10"/>
      <c r="H100" s="21"/>
      <c r="I100" s="21"/>
      <c r="J100" s="21"/>
      <c r="K100" s="10"/>
      <c r="L100" s="10"/>
      <c r="M100" s="10"/>
      <c r="N100" s="10"/>
      <c r="O100" s="11"/>
      <c r="P100" s="21"/>
      <c r="Q100" s="10"/>
      <c r="R100" s="10"/>
    </row>
    <row r="101" spans="1:18">
      <c r="A101" s="70">
        <v>86</v>
      </c>
      <c r="B101" s="9"/>
      <c r="C101" s="21"/>
      <c r="D101" s="6"/>
      <c r="E101" s="22"/>
      <c r="F101" s="22"/>
      <c r="G101" s="10"/>
      <c r="H101" s="21"/>
      <c r="I101" s="21"/>
      <c r="J101" s="21"/>
      <c r="K101" s="10"/>
      <c r="L101" s="10"/>
      <c r="M101" s="10"/>
      <c r="N101" s="10"/>
      <c r="O101" s="11"/>
      <c r="P101" s="21"/>
      <c r="Q101" s="10"/>
      <c r="R101" s="10"/>
    </row>
    <row r="102" spans="1:18">
      <c r="A102" s="73">
        <v>87</v>
      </c>
      <c r="B102" s="9"/>
      <c r="C102" s="21"/>
      <c r="D102" s="6"/>
      <c r="E102" s="22"/>
      <c r="F102" s="22"/>
      <c r="G102" s="10"/>
      <c r="H102" s="21"/>
      <c r="I102" s="21"/>
      <c r="J102" s="21"/>
      <c r="K102" s="10"/>
      <c r="L102" s="10"/>
      <c r="M102" s="10"/>
      <c r="N102" s="10"/>
      <c r="O102" s="11"/>
      <c r="P102" s="21"/>
      <c r="Q102" s="10"/>
      <c r="R102" s="10"/>
    </row>
    <row r="103" spans="1:18">
      <c r="A103" s="70">
        <v>88</v>
      </c>
      <c r="B103" s="9"/>
      <c r="C103" s="21"/>
      <c r="D103" s="6"/>
      <c r="E103" s="22"/>
      <c r="F103" s="22"/>
      <c r="G103" s="10"/>
      <c r="H103" s="21"/>
      <c r="I103" s="21"/>
      <c r="J103" s="21"/>
      <c r="K103" s="10"/>
      <c r="L103" s="10"/>
      <c r="M103" s="10"/>
      <c r="N103" s="10"/>
      <c r="O103" s="11"/>
      <c r="P103" s="21"/>
      <c r="Q103" s="10"/>
      <c r="R103" s="10"/>
    </row>
    <row r="104" spans="1:18">
      <c r="A104" s="73">
        <v>89</v>
      </c>
      <c r="B104" s="9"/>
      <c r="C104" s="21"/>
      <c r="D104" s="6"/>
      <c r="E104" s="22"/>
      <c r="F104" s="22"/>
      <c r="G104" s="10"/>
      <c r="H104" s="21"/>
      <c r="I104" s="21"/>
      <c r="J104" s="21"/>
      <c r="K104" s="10"/>
      <c r="L104" s="10"/>
      <c r="M104" s="10"/>
      <c r="N104" s="10"/>
      <c r="O104" s="11"/>
      <c r="P104" s="21"/>
      <c r="Q104" s="10"/>
      <c r="R104" s="10"/>
    </row>
    <row r="105" spans="1:18">
      <c r="A105" s="70">
        <v>90</v>
      </c>
      <c r="B105" s="9"/>
      <c r="C105" s="21"/>
      <c r="D105" s="6"/>
      <c r="E105" s="22"/>
      <c r="F105" s="22"/>
      <c r="G105" s="10"/>
      <c r="H105" s="21"/>
      <c r="I105" s="21"/>
      <c r="J105" s="21"/>
      <c r="K105" s="10"/>
      <c r="L105" s="10"/>
      <c r="M105" s="10"/>
      <c r="N105" s="10"/>
      <c r="O105" s="11"/>
      <c r="P105" s="21"/>
      <c r="Q105" s="10"/>
      <c r="R105" s="10"/>
    </row>
    <row r="106" spans="1:18">
      <c r="A106" s="73">
        <v>91</v>
      </c>
      <c r="B106" s="9"/>
      <c r="C106" s="21"/>
      <c r="D106" s="6"/>
      <c r="E106" s="22"/>
      <c r="F106" s="22"/>
      <c r="G106" s="10"/>
      <c r="H106" s="21"/>
      <c r="I106" s="21"/>
      <c r="J106" s="21"/>
      <c r="K106" s="10"/>
      <c r="L106" s="10"/>
      <c r="M106" s="10"/>
      <c r="N106" s="10"/>
      <c r="O106" s="11"/>
      <c r="P106" s="21"/>
      <c r="Q106" s="10"/>
      <c r="R106" s="10"/>
    </row>
    <row r="107" spans="1:18">
      <c r="A107" s="70">
        <v>92</v>
      </c>
      <c r="B107" s="9"/>
      <c r="C107" s="21"/>
      <c r="D107" s="6"/>
      <c r="E107" s="22"/>
      <c r="F107" s="22"/>
      <c r="G107" s="10"/>
      <c r="H107" s="21"/>
      <c r="I107" s="21"/>
      <c r="J107" s="21"/>
      <c r="K107" s="10"/>
      <c r="L107" s="10"/>
      <c r="M107" s="10"/>
      <c r="N107" s="10"/>
      <c r="O107" s="11"/>
      <c r="P107" s="21"/>
      <c r="Q107" s="10"/>
      <c r="R107" s="10"/>
    </row>
    <row r="108" spans="1:18">
      <c r="A108" s="73">
        <v>93</v>
      </c>
      <c r="B108" s="9"/>
      <c r="C108" s="21"/>
      <c r="D108" s="6"/>
      <c r="E108" s="22"/>
      <c r="F108" s="22"/>
      <c r="G108" s="10"/>
      <c r="H108" s="21"/>
      <c r="I108" s="21"/>
      <c r="J108" s="21"/>
      <c r="K108" s="10"/>
      <c r="L108" s="10"/>
      <c r="M108" s="10"/>
      <c r="N108" s="10"/>
      <c r="O108" s="11"/>
      <c r="P108" s="21"/>
      <c r="Q108" s="10"/>
      <c r="R108" s="10"/>
    </row>
    <row r="109" spans="1:18">
      <c r="A109" s="70">
        <v>94</v>
      </c>
      <c r="B109" s="9"/>
      <c r="C109" s="21"/>
      <c r="D109" s="6"/>
      <c r="E109" s="22"/>
      <c r="F109" s="22"/>
      <c r="G109" s="10"/>
      <c r="H109" s="21"/>
      <c r="I109" s="21"/>
      <c r="J109" s="21"/>
      <c r="K109" s="10"/>
      <c r="L109" s="10"/>
      <c r="M109" s="10"/>
      <c r="N109" s="10"/>
      <c r="O109" s="11"/>
      <c r="P109" s="21"/>
      <c r="Q109" s="10"/>
      <c r="R109" s="10"/>
    </row>
    <row r="110" spans="1:18">
      <c r="A110" s="73">
        <v>95</v>
      </c>
      <c r="B110" s="9"/>
      <c r="C110" s="21"/>
      <c r="D110" s="6"/>
      <c r="E110" s="22"/>
      <c r="F110" s="22"/>
      <c r="G110" s="10"/>
      <c r="H110" s="21"/>
      <c r="I110" s="21"/>
      <c r="J110" s="21"/>
      <c r="K110" s="10"/>
      <c r="L110" s="10"/>
      <c r="M110" s="10"/>
      <c r="N110" s="10"/>
      <c r="O110" s="11"/>
      <c r="P110" s="21"/>
      <c r="Q110" s="10"/>
      <c r="R110" s="10"/>
    </row>
    <row r="111" spans="1:18">
      <c r="A111" s="70">
        <v>96</v>
      </c>
      <c r="B111" s="9"/>
      <c r="C111" s="21"/>
      <c r="D111" s="6"/>
      <c r="E111" s="22"/>
      <c r="F111" s="22"/>
      <c r="G111" s="10"/>
      <c r="H111" s="21"/>
      <c r="I111" s="21"/>
      <c r="J111" s="21"/>
      <c r="K111" s="10"/>
      <c r="L111" s="10"/>
      <c r="M111" s="10"/>
      <c r="N111" s="10"/>
      <c r="O111" s="11"/>
      <c r="P111" s="21"/>
      <c r="Q111" s="10"/>
      <c r="R111" s="10"/>
    </row>
    <row r="112" spans="1:18">
      <c r="A112" s="73">
        <v>97</v>
      </c>
      <c r="B112" s="9"/>
      <c r="C112" s="21"/>
      <c r="D112" s="6"/>
      <c r="E112" s="22"/>
      <c r="F112" s="22"/>
      <c r="G112" s="10"/>
      <c r="H112" s="21"/>
      <c r="I112" s="21"/>
      <c r="J112" s="21"/>
      <c r="K112" s="10"/>
      <c r="L112" s="10"/>
      <c r="M112" s="10"/>
      <c r="N112" s="10"/>
      <c r="O112" s="11"/>
      <c r="P112" s="21"/>
      <c r="Q112" s="10"/>
      <c r="R112" s="10"/>
    </row>
    <row r="113" spans="1:18">
      <c r="A113" s="70">
        <v>98</v>
      </c>
      <c r="B113" s="9"/>
      <c r="C113" s="21"/>
      <c r="D113" s="6"/>
      <c r="E113" s="22"/>
      <c r="F113" s="22"/>
      <c r="G113" s="10"/>
      <c r="H113" s="21"/>
      <c r="I113" s="21"/>
      <c r="J113" s="21"/>
      <c r="K113" s="10"/>
      <c r="L113" s="10"/>
      <c r="M113" s="10"/>
      <c r="N113" s="10"/>
      <c r="O113" s="11"/>
      <c r="P113" s="21"/>
      <c r="Q113" s="10"/>
      <c r="R113" s="10"/>
    </row>
    <row r="114" spans="1:18">
      <c r="A114" s="73">
        <v>99</v>
      </c>
      <c r="B114" s="9"/>
      <c r="C114" s="21"/>
      <c r="D114" s="6"/>
      <c r="E114" s="22"/>
      <c r="F114" s="22"/>
      <c r="G114" s="10"/>
      <c r="H114" s="21"/>
      <c r="I114" s="21"/>
      <c r="J114" s="21"/>
      <c r="K114" s="10"/>
      <c r="L114" s="10"/>
      <c r="M114" s="10"/>
      <c r="N114" s="10"/>
      <c r="O114" s="11"/>
      <c r="P114" s="21"/>
      <c r="Q114" s="10"/>
      <c r="R114" s="10"/>
    </row>
    <row r="115" spans="1:18">
      <c r="A115" s="70">
        <v>100</v>
      </c>
      <c r="B115" s="9"/>
      <c r="C115" s="21"/>
      <c r="D115" s="6"/>
      <c r="E115" s="22"/>
      <c r="F115" s="22"/>
      <c r="G115" s="10"/>
      <c r="H115" s="21"/>
      <c r="I115" s="21"/>
      <c r="J115" s="21"/>
      <c r="K115" s="10"/>
      <c r="L115" s="10"/>
      <c r="M115" s="10"/>
      <c r="N115" s="10"/>
      <c r="O115" s="11"/>
      <c r="P115" s="21"/>
      <c r="Q115" s="10"/>
      <c r="R115" s="10"/>
    </row>
    <row r="116" spans="1:18">
      <c r="A116" s="73">
        <v>101</v>
      </c>
      <c r="B116" s="9"/>
      <c r="C116" s="21"/>
      <c r="D116" s="6"/>
      <c r="E116" s="22"/>
      <c r="F116" s="22"/>
      <c r="G116" s="10"/>
      <c r="H116" s="21"/>
      <c r="I116" s="21"/>
      <c r="J116" s="21"/>
      <c r="K116" s="10"/>
      <c r="L116" s="10"/>
      <c r="M116" s="10"/>
      <c r="N116" s="10"/>
      <c r="O116" s="11"/>
      <c r="P116" s="21"/>
      <c r="Q116" s="10"/>
      <c r="R116" s="10"/>
    </row>
    <row r="117" spans="1:18">
      <c r="A117" s="70">
        <v>102</v>
      </c>
      <c r="B117" s="9"/>
      <c r="C117" s="21"/>
      <c r="D117" s="6"/>
      <c r="E117" s="22"/>
      <c r="F117" s="22"/>
      <c r="G117" s="10"/>
      <c r="H117" s="21"/>
      <c r="I117" s="21"/>
      <c r="J117" s="21"/>
      <c r="K117" s="10"/>
      <c r="L117" s="10"/>
      <c r="M117" s="10"/>
      <c r="N117" s="10"/>
      <c r="O117" s="11"/>
      <c r="P117" s="21"/>
      <c r="Q117" s="10"/>
      <c r="R117" s="10"/>
    </row>
    <row r="118" spans="1:18">
      <c r="A118" s="73">
        <v>103</v>
      </c>
      <c r="B118" s="9"/>
      <c r="C118" s="21"/>
      <c r="D118" s="6"/>
      <c r="E118" s="22"/>
      <c r="F118" s="22"/>
      <c r="G118" s="10"/>
      <c r="H118" s="21"/>
      <c r="I118" s="21"/>
      <c r="J118" s="21"/>
      <c r="K118" s="10"/>
      <c r="L118" s="10"/>
      <c r="M118" s="10"/>
      <c r="N118" s="10"/>
      <c r="O118" s="11"/>
      <c r="P118" s="21"/>
      <c r="Q118" s="10"/>
      <c r="R118" s="10"/>
    </row>
    <row r="119" spans="1:18">
      <c r="A119" s="70">
        <v>104</v>
      </c>
      <c r="B119" s="9"/>
      <c r="C119" s="21"/>
      <c r="D119" s="6"/>
      <c r="E119" s="22"/>
      <c r="F119" s="22"/>
      <c r="G119" s="10"/>
      <c r="H119" s="21"/>
      <c r="I119" s="21"/>
      <c r="J119" s="21"/>
      <c r="K119" s="10"/>
      <c r="L119" s="10"/>
      <c r="M119" s="10"/>
      <c r="N119" s="10"/>
      <c r="O119" s="11"/>
      <c r="P119" s="21"/>
      <c r="Q119" s="10"/>
      <c r="R119" s="10"/>
    </row>
    <row r="120" spans="1:18">
      <c r="A120" s="73">
        <v>105</v>
      </c>
      <c r="B120" s="9"/>
      <c r="C120" s="21"/>
      <c r="D120" s="6"/>
      <c r="E120" s="22"/>
      <c r="F120" s="22"/>
      <c r="G120" s="10"/>
      <c r="H120" s="21"/>
      <c r="I120" s="21"/>
      <c r="J120" s="21"/>
      <c r="K120" s="10"/>
      <c r="L120" s="10"/>
      <c r="M120" s="10"/>
      <c r="N120" s="10"/>
      <c r="O120" s="11"/>
      <c r="P120" s="21"/>
      <c r="Q120" s="10"/>
      <c r="R120" s="10"/>
    </row>
    <row r="121" spans="1:18">
      <c r="A121" s="70">
        <v>106</v>
      </c>
      <c r="B121" s="9"/>
      <c r="C121" s="21"/>
      <c r="D121" s="6"/>
      <c r="E121" s="22"/>
      <c r="F121" s="22"/>
      <c r="G121" s="10"/>
      <c r="H121" s="21"/>
      <c r="I121" s="21"/>
      <c r="J121" s="21"/>
      <c r="K121" s="10"/>
      <c r="L121" s="10"/>
      <c r="M121" s="10"/>
      <c r="N121" s="10"/>
      <c r="O121" s="11"/>
      <c r="P121" s="21"/>
      <c r="Q121" s="10"/>
      <c r="R121" s="10"/>
    </row>
    <row r="122" spans="1:18">
      <c r="A122" s="73">
        <v>107</v>
      </c>
      <c r="B122" s="9"/>
      <c r="C122" s="21"/>
      <c r="D122" s="6"/>
      <c r="E122" s="22"/>
      <c r="F122" s="22"/>
      <c r="G122" s="10"/>
      <c r="H122" s="21"/>
      <c r="I122" s="21"/>
      <c r="J122" s="21"/>
      <c r="K122" s="10"/>
      <c r="L122" s="10"/>
      <c r="M122" s="10"/>
      <c r="N122" s="10"/>
      <c r="O122" s="11"/>
      <c r="P122" s="21"/>
      <c r="Q122" s="10"/>
      <c r="R122" s="10"/>
    </row>
    <row r="123" spans="1:18">
      <c r="A123" s="70">
        <v>108</v>
      </c>
      <c r="B123" s="9"/>
      <c r="C123" s="21"/>
      <c r="D123" s="6"/>
      <c r="E123" s="22"/>
      <c r="F123" s="22"/>
      <c r="G123" s="10"/>
      <c r="H123" s="21"/>
      <c r="I123" s="21"/>
      <c r="J123" s="21"/>
      <c r="K123" s="10"/>
      <c r="L123" s="10"/>
      <c r="M123" s="10"/>
      <c r="N123" s="10"/>
      <c r="O123" s="11"/>
      <c r="P123" s="21"/>
      <c r="Q123" s="10"/>
      <c r="R123" s="10"/>
    </row>
    <row r="124" spans="1:18">
      <c r="A124" s="73">
        <v>109</v>
      </c>
      <c r="B124" s="9"/>
      <c r="C124" s="21"/>
      <c r="D124" s="6"/>
      <c r="E124" s="22"/>
      <c r="F124" s="22"/>
      <c r="G124" s="10"/>
      <c r="H124" s="21"/>
      <c r="I124" s="21"/>
      <c r="J124" s="21"/>
      <c r="K124" s="10"/>
      <c r="L124" s="10"/>
      <c r="M124" s="10"/>
      <c r="N124" s="10"/>
      <c r="O124" s="11"/>
      <c r="P124" s="21"/>
      <c r="Q124" s="10"/>
      <c r="R124" s="10"/>
    </row>
    <row r="125" spans="1:18">
      <c r="A125" s="70">
        <v>110</v>
      </c>
      <c r="B125" s="9"/>
      <c r="C125" s="21"/>
      <c r="D125" s="6"/>
      <c r="E125" s="22"/>
      <c r="F125" s="22"/>
      <c r="G125" s="10"/>
      <c r="H125" s="21"/>
      <c r="I125" s="21"/>
      <c r="J125" s="21"/>
      <c r="K125" s="10"/>
      <c r="L125" s="10"/>
      <c r="M125" s="10"/>
      <c r="N125" s="10"/>
      <c r="O125" s="11"/>
      <c r="P125" s="21"/>
      <c r="Q125" s="10"/>
      <c r="R125" s="10"/>
    </row>
    <row r="126" spans="1:18">
      <c r="A126" s="73">
        <v>111</v>
      </c>
      <c r="B126" s="9"/>
      <c r="C126" s="21"/>
      <c r="D126" s="6"/>
      <c r="E126" s="22"/>
      <c r="F126" s="22"/>
      <c r="G126" s="10"/>
      <c r="H126" s="21"/>
      <c r="I126" s="21"/>
      <c r="J126" s="21"/>
      <c r="K126" s="10"/>
      <c r="L126" s="10"/>
      <c r="M126" s="10"/>
      <c r="N126" s="10"/>
      <c r="O126" s="11"/>
      <c r="P126" s="21"/>
      <c r="Q126" s="10"/>
      <c r="R126" s="10"/>
    </row>
    <row r="127" spans="1:18">
      <c r="A127" s="70">
        <v>112</v>
      </c>
      <c r="B127" s="9"/>
      <c r="C127" s="21"/>
      <c r="D127" s="6"/>
      <c r="E127" s="22"/>
      <c r="F127" s="22"/>
      <c r="G127" s="10"/>
      <c r="H127" s="21"/>
      <c r="I127" s="21"/>
      <c r="J127" s="21"/>
      <c r="K127" s="10"/>
      <c r="L127" s="10"/>
      <c r="M127" s="10"/>
      <c r="N127" s="10"/>
      <c r="O127" s="11"/>
      <c r="P127" s="21"/>
      <c r="Q127" s="10"/>
      <c r="R127" s="10"/>
    </row>
    <row r="128" spans="1:18">
      <c r="A128" s="73">
        <v>113</v>
      </c>
      <c r="B128" s="9"/>
      <c r="C128" s="21"/>
      <c r="D128" s="6"/>
      <c r="E128" s="22"/>
      <c r="F128" s="22"/>
      <c r="G128" s="10"/>
      <c r="H128" s="21"/>
      <c r="I128" s="21"/>
      <c r="J128" s="21"/>
      <c r="K128" s="10"/>
      <c r="L128" s="10"/>
      <c r="M128" s="10"/>
      <c r="N128" s="10"/>
      <c r="O128" s="11"/>
      <c r="P128" s="21"/>
      <c r="Q128" s="10"/>
      <c r="R128" s="10"/>
    </row>
    <row r="129" spans="1:18">
      <c r="A129" s="70">
        <v>114</v>
      </c>
      <c r="B129" s="9"/>
      <c r="C129" s="21"/>
      <c r="D129" s="6"/>
      <c r="E129" s="22"/>
      <c r="F129" s="22"/>
      <c r="G129" s="10"/>
      <c r="H129" s="21"/>
      <c r="I129" s="21"/>
      <c r="J129" s="21"/>
      <c r="K129" s="10"/>
      <c r="L129" s="10"/>
      <c r="M129" s="10"/>
      <c r="N129" s="10"/>
      <c r="O129" s="11"/>
      <c r="P129" s="21"/>
      <c r="Q129" s="10"/>
      <c r="R129" s="10"/>
    </row>
    <row r="130" spans="1:18">
      <c r="A130" s="73">
        <v>115</v>
      </c>
      <c r="B130" s="9"/>
      <c r="C130" s="21"/>
      <c r="D130" s="6"/>
      <c r="E130" s="22"/>
      <c r="F130" s="22"/>
      <c r="G130" s="10"/>
      <c r="H130" s="21"/>
      <c r="I130" s="21"/>
      <c r="J130" s="21"/>
      <c r="K130" s="10"/>
      <c r="L130" s="10"/>
      <c r="M130" s="10"/>
      <c r="N130" s="10"/>
      <c r="O130" s="11"/>
      <c r="P130" s="21"/>
      <c r="Q130" s="10"/>
      <c r="R130" s="10"/>
    </row>
    <row r="131" spans="1:18">
      <c r="A131" s="70">
        <v>116</v>
      </c>
      <c r="B131" s="9"/>
      <c r="C131" s="21"/>
      <c r="D131" s="6"/>
      <c r="E131" s="22"/>
      <c r="F131" s="22"/>
      <c r="G131" s="10"/>
      <c r="H131" s="21"/>
      <c r="I131" s="21"/>
      <c r="J131" s="21"/>
      <c r="K131" s="10"/>
      <c r="L131" s="10"/>
      <c r="M131" s="10"/>
      <c r="N131" s="10"/>
      <c r="O131" s="11"/>
      <c r="P131" s="21"/>
      <c r="Q131" s="10"/>
      <c r="R131" s="10"/>
    </row>
    <row r="132" spans="1:18">
      <c r="A132" s="73">
        <v>117</v>
      </c>
      <c r="B132" s="9"/>
      <c r="C132" s="21"/>
      <c r="D132" s="6"/>
      <c r="E132" s="22"/>
      <c r="F132" s="22"/>
      <c r="G132" s="10"/>
      <c r="H132" s="21"/>
      <c r="I132" s="21"/>
      <c r="J132" s="21"/>
      <c r="K132" s="10"/>
      <c r="L132" s="10"/>
      <c r="M132" s="10"/>
      <c r="N132" s="10"/>
      <c r="O132" s="11"/>
      <c r="P132" s="21"/>
      <c r="Q132" s="10"/>
      <c r="R132" s="10"/>
    </row>
    <row r="133" spans="1:18">
      <c r="A133" s="70">
        <v>118</v>
      </c>
      <c r="B133" s="9"/>
      <c r="C133" s="21"/>
      <c r="D133" s="6"/>
      <c r="E133" s="22"/>
      <c r="F133" s="22"/>
      <c r="G133" s="10"/>
      <c r="H133" s="21"/>
      <c r="I133" s="21"/>
      <c r="J133" s="21"/>
      <c r="K133" s="10"/>
      <c r="L133" s="10"/>
      <c r="M133" s="10"/>
      <c r="N133" s="10"/>
      <c r="O133" s="11"/>
      <c r="P133" s="21"/>
      <c r="Q133" s="10"/>
      <c r="R133" s="10"/>
    </row>
    <row r="134" spans="1:18">
      <c r="A134" s="73">
        <v>119</v>
      </c>
      <c r="B134" s="9"/>
      <c r="C134" s="21"/>
      <c r="D134" s="6"/>
      <c r="E134" s="22"/>
      <c r="F134" s="22"/>
      <c r="G134" s="10"/>
      <c r="H134" s="21"/>
      <c r="I134" s="21"/>
      <c r="J134" s="21"/>
      <c r="K134" s="10"/>
      <c r="L134" s="10"/>
      <c r="M134" s="10"/>
      <c r="N134" s="10"/>
      <c r="O134" s="11"/>
      <c r="P134" s="21"/>
      <c r="Q134" s="10"/>
      <c r="R134" s="10"/>
    </row>
    <row r="135" spans="1:18">
      <c r="A135" s="70">
        <v>120</v>
      </c>
      <c r="B135" s="9"/>
      <c r="C135" s="21"/>
      <c r="D135" s="6"/>
      <c r="E135" s="22"/>
      <c r="F135" s="22"/>
      <c r="G135" s="10"/>
      <c r="H135" s="21"/>
      <c r="I135" s="21"/>
      <c r="J135" s="21"/>
      <c r="K135" s="10"/>
      <c r="L135" s="10"/>
      <c r="M135" s="10"/>
      <c r="N135" s="10"/>
      <c r="O135" s="11"/>
      <c r="P135" s="21"/>
      <c r="Q135" s="10"/>
      <c r="R135" s="10"/>
    </row>
    <row r="136" spans="1:18">
      <c r="A136" s="73">
        <v>121</v>
      </c>
      <c r="B136" s="9"/>
      <c r="C136" s="21"/>
      <c r="D136" s="6"/>
      <c r="E136" s="22"/>
      <c r="F136" s="22"/>
      <c r="G136" s="10"/>
      <c r="H136" s="21"/>
      <c r="I136" s="21"/>
      <c r="J136" s="21"/>
      <c r="K136" s="10"/>
      <c r="L136" s="10"/>
      <c r="M136" s="10"/>
      <c r="N136" s="10"/>
      <c r="O136" s="11"/>
      <c r="P136" s="21"/>
      <c r="Q136" s="10"/>
      <c r="R136" s="10"/>
    </row>
    <row r="137" spans="1:18">
      <c r="A137" s="70">
        <v>122</v>
      </c>
      <c r="B137" s="9"/>
      <c r="C137" s="21"/>
      <c r="D137" s="6"/>
      <c r="E137" s="22"/>
      <c r="F137" s="22"/>
      <c r="G137" s="10"/>
      <c r="H137" s="21"/>
      <c r="I137" s="21"/>
      <c r="J137" s="21"/>
      <c r="K137" s="10"/>
      <c r="L137" s="10"/>
      <c r="M137" s="10"/>
      <c r="N137" s="10"/>
      <c r="O137" s="11"/>
      <c r="P137" s="21"/>
      <c r="Q137" s="10"/>
      <c r="R137" s="10"/>
    </row>
    <row r="138" spans="1:18">
      <c r="A138" s="73">
        <v>123</v>
      </c>
      <c r="B138" s="9"/>
      <c r="C138" s="21"/>
      <c r="D138" s="6"/>
      <c r="E138" s="22"/>
      <c r="F138" s="22"/>
      <c r="G138" s="10"/>
      <c r="H138" s="21"/>
      <c r="I138" s="21"/>
      <c r="J138" s="21"/>
      <c r="K138" s="10"/>
      <c r="L138" s="10"/>
      <c r="M138" s="10"/>
      <c r="N138" s="10"/>
      <c r="O138" s="11"/>
      <c r="P138" s="21"/>
      <c r="Q138" s="10"/>
      <c r="R138" s="10"/>
    </row>
    <row r="139" spans="1:18">
      <c r="A139" s="70">
        <v>124</v>
      </c>
      <c r="B139" s="9"/>
      <c r="C139" s="21"/>
      <c r="D139" s="6"/>
      <c r="E139" s="22"/>
      <c r="F139" s="22"/>
      <c r="G139" s="10"/>
      <c r="H139" s="21"/>
      <c r="I139" s="21"/>
      <c r="J139" s="21"/>
      <c r="K139" s="10"/>
      <c r="L139" s="10"/>
      <c r="M139" s="10"/>
      <c r="N139" s="10"/>
      <c r="O139" s="11"/>
      <c r="P139" s="21"/>
      <c r="Q139" s="10"/>
      <c r="R139" s="10"/>
    </row>
    <row r="140" spans="1:18">
      <c r="A140" s="73">
        <v>125</v>
      </c>
      <c r="B140" s="9"/>
      <c r="C140" s="21"/>
      <c r="D140" s="6"/>
      <c r="E140" s="22"/>
      <c r="F140" s="22"/>
      <c r="G140" s="10"/>
      <c r="H140" s="21"/>
      <c r="I140" s="21"/>
      <c r="J140" s="21"/>
      <c r="K140" s="10"/>
      <c r="L140" s="10"/>
      <c r="M140" s="10"/>
      <c r="N140" s="10"/>
      <c r="O140" s="11"/>
      <c r="P140" s="21"/>
      <c r="Q140" s="10"/>
      <c r="R140" s="10"/>
    </row>
    <row r="141" spans="1:18">
      <c r="A141" s="70">
        <v>126</v>
      </c>
      <c r="B141" s="9"/>
      <c r="C141" s="21"/>
      <c r="D141" s="6"/>
      <c r="E141" s="22"/>
      <c r="F141" s="22"/>
      <c r="G141" s="10"/>
      <c r="H141" s="21"/>
      <c r="I141" s="21"/>
      <c r="J141" s="21"/>
      <c r="K141" s="10"/>
      <c r="L141" s="10"/>
      <c r="M141" s="10"/>
      <c r="N141" s="10"/>
      <c r="O141" s="11"/>
      <c r="P141" s="21"/>
      <c r="Q141" s="10"/>
      <c r="R141" s="10"/>
    </row>
    <row r="142" spans="1:18">
      <c r="A142" s="73">
        <v>127</v>
      </c>
      <c r="B142" s="9"/>
      <c r="C142" s="21"/>
      <c r="D142" s="6"/>
      <c r="E142" s="22"/>
      <c r="F142" s="22"/>
      <c r="G142" s="10"/>
      <c r="H142" s="21"/>
      <c r="I142" s="21"/>
      <c r="J142" s="21"/>
      <c r="K142" s="10"/>
      <c r="L142" s="10"/>
      <c r="M142" s="10"/>
      <c r="N142" s="10"/>
      <c r="O142" s="11"/>
      <c r="P142" s="21"/>
      <c r="Q142" s="10"/>
      <c r="R142" s="10"/>
    </row>
    <row r="143" spans="1:18">
      <c r="A143" s="70">
        <v>128</v>
      </c>
      <c r="B143" s="9"/>
      <c r="C143" s="21"/>
      <c r="D143" s="6"/>
      <c r="E143" s="22"/>
      <c r="F143" s="22"/>
      <c r="G143" s="10"/>
      <c r="H143" s="21"/>
      <c r="I143" s="21"/>
      <c r="J143" s="21"/>
      <c r="K143" s="10"/>
      <c r="L143" s="10"/>
      <c r="M143" s="10"/>
      <c r="N143" s="10"/>
      <c r="O143" s="11"/>
      <c r="P143" s="21"/>
      <c r="Q143" s="10"/>
      <c r="R143" s="10"/>
    </row>
    <row r="144" spans="1:18">
      <c r="A144" s="73">
        <v>129</v>
      </c>
      <c r="B144" s="9"/>
      <c r="C144" s="21"/>
      <c r="D144" s="6"/>
      <c r="E144" s="22"/>
      <c r="F144" s="22"/>
      <c r="G144" s="10"/>
      <c r="H144" s="21"/>
      <c r="I144" s="21"/>
      <c r="J144" s="21"/>
      <c r="K144" s="10"/>
      <c r="L144" s="10"/>
      <c r="M144" s="10"/>
      <c r="N144" s="10"/>
      <c r="O144" s="11"/>
      <c r="P144" s="21"/>
      <c r="Q144" s="10"/>
      <c r="R144" s="10"/>
    </row>
    <row r="145" spans="1:18">
      <c r="A145" s="70">
        <v>130</v>
      </c>
      <c r="B145" s="9"/>
      <c r="C145" s="21"/>
      <c r="D145" s="6"/>
      <c r="E145" s="22"/>
      <c r="F145" s="22"/>
      <c r="G145" s="10"/>
      <c r="H145" s="21"/>
      <c r="I145" s="21"/>
      <c r="J145" s="21"/>
      <c r="K145" s="10"/>
      <c r="L145" s="10"/>
      <c r="M145" s="10"/>
      <c r="N145" s="10"/>
      <c r="O145" s="11"/>
      <c r="P145" s="21"/>
      <c r="Q145" s="10"/>
      <c r="R145" s="10"/>
    </row>
    <row r="146" spans="1:18">
      <c r="A146" s="73">
        <v>131</v>
      </c>
      <c r="B146" s="9"/>
      <c r="C146" s="21"/>
      <c r="D146" s="6"/>
      <c r="E146" s="22"/>
      <c r="F146" s="22"/>
      <c r="G146" s="10"/>
      <c r="H146" s="21"/>
      <c r="I146" s="21"/>
      <c r="J146" s="21"/>
      <c r="K146" s="10"/>
      <c r="L146" s="10"/>
      <c r="M146" s="10"/>
      <c r="N146" s="10"/>
      <c r="O146" s="11"/>
      <c r="P146" s="21"/>
      <c r="Q146" s="10"/>
      <c r="R146" s="10"/>
    </row>
    <row r="147" spans="1:18">
      <c r="A147" s="70">
        <v>132</v>
      </c>
      <c r="B147" s="9"/>
      <c r="C147" s="21"/>
      <c r="D147" s="6"/>
      <c r="E147" s="22"/>
      <c r="F147" s="22"/>
      <c r="G147" s="10"/>
      <c r="H147" s="21"/>
      <c r="I147" s="21"/>
      <c r="J147" s="21"/>
      <c r="K147" s="10"/>
      <c r="L147" s="10"/>
      <c r="M147" s="10"/>
      <c r="N147" s="10"/>
      <c r="O147" s="11"/>
      <c r="P147" s="21"/>
      <c r="Q147" s="10"/>
      <c r="R147" s="10"/>
    </row>
    <row r="148" spans="1:18">
      <c r="A148" s="73">
        <v>133</v>
      </c>
      <c r="B148" s="9"/>
      <c r="C148" s="21"/>
      <c r="D148" s="6"/>
      <c r="E148" s="22"/>
      <c r="F148" s="22"/>
      <c r="G148" s="10"/>
      <c r="H148" s="21"/>
      <c r="I148" s="21"/>
      <c r="J148" s="21"/>
      <c r="K148" s="10"/>
      <c r="L148" s="10"/>
      <c r="M148" s="10"/>
      <c r="N148" s="10"/>
      <c r="O148" s="11"/>
      <c r="P148" s="21"/>
      <c r="Q148" s="10"/>
      <c r="R148" s="10"/>
    </row>
    <row r="149" spans="1:18">
      <c r="A149" s="70">
        <v>134</v>
      </c>
      <c r="B149" s="9"/>
      <c r="C149" s="21"/>
      <c r="D149" s="6"/>
      <c r="E149" s="22"/>
      <c r="F149" s="22"/>
      <c r="G149" s="10"/>
      <c r="H149" s="21"/>
      <c r="I149" s="21"/>
      <c r="J149" s="21"/>
      <c r="K149" s="10"/>
      <c r="L149" s="10"/>
      <c r="M149" s="10"/>
      <c r="N149" s="10"/>
      <c r="O149" s="11"/>
      <c r="P149" s="21"/>
      <c r="Q149" s="10"/>
      <c r="R149" s="10"/>
    </row>
    <row r="150" spans="1:18">
      <c r="A150" s="73">
        <v>135</v>
      </c>
      <c r="B150" s="9"/>
      <c r="C150" s="21"/>
      <c r="D150" s="6"/>
      <c r="E150" s="22"/>
      <c r="F150" s="22"/>
      <c r="G150" s="10"/>
      <c r="H150" s="21"/>
      <c r="I150" s="21"/>
      <c r="J150" s="21"/>
      <c r="K150" s="10"/>
      <c r="L150" s="10"/>
      <c r="M150" s="10"/>
      <c r="N150" s="10"/>
      <c r="O150" s="11"/>
      <c r="P150" s="21"/>
      <c r="Q150" s="10"/>
      <c r="R150" s="10"/>
    </row>
    <row r="151" spans="1:18">
      <c r="A151" s="70">
        <v>136</v>
      </c>
      <c r="B151" s="9"/>
      <c r="C151" s="21"/>
      <c r="D151" s="6"/>
      <c r="E151" s="22"/>
      <c r="F151" s="22"/>
      <c r="G151" s="10"/>
      <c r="H151" s="21"/>
      <c r="I151" s="21"/>
      <c r="J151" s="21"/>
      <c r="K151" s="10"/>
      <c r="L151" s="10"/>
      <c r="M151" s="10"/>
      <c r="N151" s="10"/>
      <c r="O151" s="11"/>
      <c r="P151" s="21"/>
      <c r="Q151" s="10"/>
      <c r="R151" s="10"/>
    </row>
    <row r="152" spans="1:18">
      <c r="A152" s="73">
        <v>137</v>
      </c>
      <c r="B152" s="9"/>
      <c r="C152" s="21"/>
      <c r="D152" s="6"/>
      <c r="E152" s="22"/>
      <c r="F152" s="22"/>
      <c r="G152" s="10"/>
      <c r="H152" s="21"/>
      <c r="I152" s="21"/>
      <c r="J152" s="21"/>
      <c r="K152" s="10"/>
      <c r="L152" s="10"/>
      <c r="M152" s="10"/>
      <c r="N152" s="10"/>
      <c r="O152" s="11"/>
      <c r="P152" s="21"/>
      <c r="Q152" s="10"/>
      <c r="R152" s="10"/>
    </row>
    <row r="153" spans="1:18">
      <c r="A153" s="70">
        <v>138</v>
      </c>
      <c r="B153" s="9"/>
      <c r="C153" s="21"/>
      <c r="D153" s="6"/>
      <c r="E153" s="22"/>
      <c r="F153" s="22"/>
      <c r="G153" s="10"/>
      <c r="H153" s="21"/>
      <c r="I153" s="21"/>
      <c r="J153" s="21"/>
      <c r="K153" s="10"/>
      <c r="L153" s="10"/>
      <c r="M153" s="10"/>
      <c r="N153" s="10"/>
      <c r="O153" s="11"/>
      <c r="P153" s="21"/>
      <c r="Q153" s="10"/>
      <c r="R153" s="10"/>
    </row>
    <row r="154" spans="1:18">
      <c r="A154" s="73">
        <v>139</v>
      </c>
      <c r="B154" s="9"/>
      <c r="C154" s="21"/>
      <c r="D154" s="6"/>
      <c r="E154" s="22"/>
      <c r="F154" s="22"/>
      <c r="G154" s="10"/>
      <c r="H154" s="21"/>
      <c r="I154" s="21"/>
      <c r="J154" s="21"/>
      <c r="K154" s="10"/>
      <c r="L154" s="10"/>
      <c r="M154" s="10"/>
      <c r="N154" s="10"/>
      <c r="O154" s="11"/>
      <c r="P154" s="21"/>
      <c r="Q154" s="10"/>
      <c r="R154" s="10"/>
    </row>
    <row r="155" spans="1:18">
      <c r="A155" s="70">
        <v>140</v>
      </c>
      <c r="B155" s="9"/>
      <c r="C155" s="21"/>
      <c r="D155" s="6"/>
      <c r="E155" s="22"/>
      <c r="F155" s="22"/>
      <c r="G155" s="10"/>
      <c r="H155" s="21"/>
      <c r="I155" s="21"/>
      <c r="J155" s="21"/>
      <c r="K155" s="10"/>
      <c r="L155" s="10"/>
      <c r="M155" s="10"/>
      <c r="N155" s="10"/>
      <c r="O155" s="11"/>
      <c r="P155" s="21"/>
      <c r="Q155" s="10"/>
      <c r="R155" s="10"/>
    </row>
    <row r="156" spans="1:18">
      <c r="A156" s="73">
        <v>141</v>
      </c>
      <c r="B156" s="9"/>
      <c r="C156" s="21"/>
      <c r="D156" s="6"/>
      <c r="E156" s="22"/>
      <c r="F156" s="22"/>
      <c r="G156" s="10"/>
      <c r="H156" s="21"/>
      <c r="I156" s="21"/>
      <c r="J156" s="21"/>
      <c r="K156" s="10"/>
      <c r="L156" s="10"/>
      <c r="M156" s="10"/>
      <c r="N156" s="10"/>
      <c r="O156" s="11"/>
      <c r="P156" s="21"/>
      <c r="Q156" s="10"/>
      <c r="R156" s="10"/>
    </row>
    <row r="157" spans="1:18">
      <c r="A157" s="70">
        <v>142</v>
      </c>
      <c r="B157" s="9"/>
      <c r="C157" s="21"/>
      <c r="D157" s="6"/>
      <c r="E157" s="22"/>
      <c r="F157" s="22"/>
      <c r="G157" s="10"/>
      <c r="H157" s="21"/>
      <c r="I157" s="21"/>
      <c r="J157" s="21"/>
      <c r="K157" s="10"/>
      <c r="L157" s="10"/>
      <c r="M157" s="10"/>
      <c r="N157" s="10"/>
      <c r="O157" s="11"/>
      <c r="P157" s="21"/>
      <c r="Q157" s="10"/>
      <c r="R157" s="10"/>
    </row>
    <row r="158" spans="1:18">
      <c r="A158" s="73">
        <v>143</v>
      </c>
      <c r="B158" s="9"/>
      <c r="C158" s="21"/>
      <c r="D158" s="6"/>
      <c r="E158" s="22"/>
      <c r="F158" s="22"/>
      <c r="G158" s="10"/>
      <c r="H158" s="21"/>
      <c r="I158" s="21"/>
      <c r="J158" s="21"/>
      <c r="K158" s="10"/>
      <c r="L158" s="10"/>
      <c r="M158" s="10"/>
      <c r="N158" s="10"/>
      <c r="O158" s="11"/>
      <c r="P158" s="21"/>
      <c r="Q158" s="10"/>
      <c r="R158" s="10"/>
    </row>
    <row r="159" spans="1:18">
      <c r="A159" s="70">
        <v>144</v>
      </c>
      <c r="B159" s="9"/>
      <c r="C159" s="21"/>
      <c r="D159" s="6"/>
      <c r="E159" s="22"/>
      <c r="F159" s="22"/>
      <c r="G159" s="10"/>
      <c r="H159" s="21"/>
      <c r="I159" s="21"/>
      <c r="J159" s="21"/>
      <c r="K159" s="10"/>
      <c r="L159" s="10"/>
      <c r="M159" s="10"/>
      <c r="N159" s="10"/>
      <c r="O159" s="11"/>
      <c r="P159" s="21"/>
      <c r="Q159" s="10"/>
      <c r="R159" s="10"/>
    </row>
    <row r="160" spans="1:18">
      <c r="A160" s="73">
        <v>145</v>
      </c>
      <c r="B160" s="9"/>
      <c r="C160" s="21"/>
      <c r="D160" s="6"/>
      <c r="E160" s="22"/>
      <c r="F160" s="22"/>
      <c r="G160" s="10"/>
      <c r="H160" s="21"/>
      <c r="I160" s="21"/>
      <c r="J160" s="21"/>
      <c r="K160" s="10"/>
      <c r="L160" s="10"/>
      <c r="M160" s="10"/>
      <c r="N160" s="10"/>
      <c r="O160" s="11"/>
      <c r="P160" s="21"/>
      <c r="Q160" s="10"/>
      <c r="R160" s="10"/>
    </row>
    <row r="161" spans="1:18">
      <c r="A161" s="70">
        <v>146</v>
      </c>
      <c r="B161" s="9"/>
      <c r="C161" s="21"/>
      <c r="D161" s="6"/>
      <c r="E161" s="22"/>
      <c r="F161" s="22"/>
      <c r="G161" s="10"/>
      <c r="H161" s="21"/>
      <c r="I161" s="21"/>
      <c r="J161" s="21"/>
      <c r="K161" s="10"/>
      <c r="L161" s="10"/>
      <c r="M161" s="10"/>
      <c r="N161" s="10"/>
      <c r="O161" s="11"/>
      <c r="P161" s="21"/>
      <c r="Q161" s="10"/>
      <c r="R161" s="10"/>
    </row>
    <row r="162" spans="1:18">
      <c r="A162" s="73">
        <v>147</v>
      </c>
      <c r="B162" s="9"/>
      <c r="C162" s="21"/>
      <c r="D162" s="6"/>
      <c r="E162" s="22"/>
      <c r="F162" s="22"/>
      <c r="G162" s="10"/>
      <c r="H162" s="21"/>
      <c r="I162" s="21"/>
      <c r="J162" s="21"/>
      <c r="K162" s="10"/>
      <c r="L162" s="10"/>
      <c r="M162" s="10"/>
      <c r="N162" s="10"/>
      <c r="O162" s="11"/>
      <c r="P162" s="21"/>
      <c r="Q162" s="10"/>
      <c r="R162" s="10"/>
    </row>
    <row r="163" spans="1:18">
      <c r="A163" s="70">
        <v>148</v>
      </c>
      <c r="B163" s="9"/>
      <c r="C163" s="21"/>
      <c r="D163" s="6"/>
      <c r="E163" s="22"/>
      <c r="F163" s="22"/>
      <c r="G163" s="10"/>
      <c r="H163" s="21"/>
      <c r="I163" s="21"/>
      <c r="J163" s="21"/>
      <c r="K163" s="10"/>
      <c r="L163" s="10"/>
      <c r="M163" s="10"/>
      <c r="N163" s="10"/>
      <c r="O163" s="11"/>
      <c r="P163" s="21"/>
      <c r="Q163" s="10"/>
      <c r="R163" s="10"/>
    </row>
    <row r="164" spans="1:18">
      <c r="A164" s="73">
        <v>149</v>
      </c>
      <c r="B164" s="9"/>
      <c r="C164" s="21"/>
      <c r="D164" s="6"/>
      <c r="E164" s="22"/>
      <c r="F164" s="22"/>
      <c r="G164" s="10"/>
      <c r="H164" s="21"/>
      <c r="I164" s="21"/>
      <c r="J164" s="21"/>
      <c r="K164" s="10"/>
      <c r="L164" s="10"/>
      <c r="M164" s="10"/>
      <c r="N164" s="10"/>
      <c r="O164" s="11"/>
      <c r="P164" s="21"/>
      <c r="Q164" s="10"/>
      <c r="R164" s="10"/>
    </row>
    <row r="165" spans="1:18">
      <c r="A165" s="70">
        <v>150</v>
      </c>
      <c r="B165" s="9"/>
      <c r="C165" s="21"/>
      <c r="D165" s="6"/>
      <c r="E165" s="22"/>
      <c r="F165" s="22"/>
      <c r="G165" s="10"/>
      <c r="H165" s="21"/>
      <c r="I165" s="21"/>
      <c r="J165" s="21"/>
      <c r="K165" s="10"/>
      <c r="L165" s="10"/>
      <c r="M165" s="10"/>
      <c r="N165" s="10"/>
      <c r="O165" s="11"/>
      <c r="P165" s="21"/>
      <c r="Q165" s="10"/>
      <c r="R165" s="10"/>
    </row>
    <row r="166" spans="1:18">
      <c r="A166" s="73">
        <v>151</v>
      </c>
      <c r="B166" s="9"/>
      <c r="C166" s="21"/>
      <c r="D166" s="6"/>
      <c r="E166" s="22"/>
      <c r="F166" s="22"/>
      <c r="G166" s="10"/>
      <c r="H166" s="21"/>
      <c r="I166" s="21"/>
      <c r="J166" s="21"/>
      <c r="K166" s="10"/>
      <c r="L166" s="10"/>
      <c r="M166" s="10"/>
      <c r="N166" s="10"/>
      <c r="O166" s="11"/>
      <c r="P166" s="21"/>
      <c r="Q166" s="10"/>
      <c r="R166" s="10"/>
    </row>
    <row r="167" spans="1:18">
      <c r="A167" s="70">
        <v>152</v>
      </c>
      <c r="B167" s="9"/>
      <c r="C167" s="21"/>
      <c r="D167" s="6"/>
      <c r="E167" s="22"/>
      <c r="F167" s="22"/>
      <c r="G167" s="10"/>
      <c r="H167" s="21"/>
      <c r="I167" s="21"/>
      <c r="J167" s="21"/>
      <c r="K167" s="10"/>
      <c r="L167" s="10"/>
      <c r="M167" s="10"/>
      <c r="N167" s="10"/>
      <c r="O167" s="11"/>
      <c r="P167" s="21"/>
      <c r="Q167" s="10"/>
      <c r="R167" s="10"/>
    </row>
    <row r="168" spans="1:18">
      <c r="A168" s="73">
        <v>153</v>
      </c>
      <c r="B168" s="9"/>
      <c r="C168" s="21"/>
      <c r="D168" s="6"/>
      <c r="E168" s="22"/>
      <c r="F168" s="22"/>
      <c r="G168" s="10"/>
      <c r="H168" s="21"/>
      <c r="I168" s="21"/>
      <c r="J168" s="21"/>
      <c r="K168" s="10"/>
      <c r="L168" s="10"/>
      <c r="M168" s="10"/>
      <c r="N168" s="10"/>
      <c r="O168" s="11"/>
      <c r="P168" s="21"/>
      <c r="Q168" s="10"/>
      <c r="R168" s="10"/>
    </row>
    <row r="169" spans="1:18">
      <c r="A169" s="70">
        <v>154</v>
      </c>
      <c r="B169" s="9"/>
      <c r="C169" s="21"/>
      <c r="D169" s="6"/>
      <c r="E169" s="22"/>
      <c r="F169" s="22"/>
      <c r="G169" s="10"/>
      <c r="H169" s="21"/>
      <c r="I169" s="21"/>
      <c r="J169" s="21"/>
      <c r="K169" s="10"/>
      <c r="L169" s="10"/>
      <c r="M169" s="10"/>
      <c r="N169" s="10"/>
      <c r="O169" s="11"/>
      <c r="P169" s="21"/>
      <c r="Q169" s="10"/>
      <c r="R169" s="10"/>
    </row>
    <row r="170" spans="1:18">
      <c r="A170" s="73">
        <v>155</v>
      </c>
      <c r="B170" s="9"/>
      <c r="C170" s="21"/>
      <c r="D170" s="6"/>
      <c r="E170" s="22"/>
      <c r="F170" s="22"/>
      <c r="G170" s="10"/>
      <c r="H170" s="21"/>
      <c r="I170" s="21"/>
      <c r="J170" s="21"/>
      <c r="K170" s="10"/>
      <c r="L170" s="10"/>
      <c r="M170" s="10"/>
      <c r="N170" s="10"/>
      <c r="O170" s="11"/>
      <c r="P170" s="21"/>
      <c r="Q170" s="10"/>
      <c r="R170" s="10"/>
    </row>
    <row r="171" spans="1:18">
      <c r="A171" s="70">
        <v>156</v>
      </c>
      <c r="B171" s="9"/>
      <c r="C171" s="21"/>
      <c r="D171" s="6"/>
      <c r="E171" s="22"/>
      <c r="F171" s="22"/>
      <c r="G171" s="10"/>
      <c r="H171" s="21"/>
      <c r="I171" s="21"/>
      <c r="J171" s="21"/>
      <c r="K171" s="10"/>
      <c r="L171" s="10"/>
      <c r="M171" s="10"/>
      <c r="N171" s="10"/>
      <c r="O171" s="11"/>
      <c r="P171" s="21"/>
      <c r="Q171" s="10"/>
      <c r="R171" s="10"/>
    </row>
    <row r="172" spans="1:18">
      <c r="A172" s="73">
        <v>157</v>
      </c>
      <c r="B172" s="9"/>
      <c r="C172" s="21"/>
      <c r="D172" s="6"/>
      <c r="E172" s="22"/>
      <c r="F172" s="22"/>
      <c r="G172" s="10"/>
      <c r="H172" s="21"/>
      <c r="I172" s="21"/>
      <c r="J172" s="21"/>
      <c r="K172" s="10"/>
      <c r="L172" s="10"/>
      <c r="M172" s="10"/>
      <c r="N172" s="10"/>
      <c r="O172" s="11"/>
      <c r="P172" s="21"/>
      <c r="Q172" s="10"/>
      <c r="R172" s="10"/>
    </row>
    <row r="173" spans="1:18">
      <c r="A173" s="70">
        <v>158</v>
      </c>
      <c r="B173" s="9"/>
      <c r="C173" s="21"/>
      <c r="D173" s="6"/>
      <c r="E173" s="22"/>
      <c r="F173" s="22"/>
      <c r="G173" s="10"/>
      <c r="H173" s="21"/>
      <c r="I173" s="21"/>
      <c r="J173" s="21"/>
      <c r="K173" s="10"/>
      <c r="L173" s="10"/>
      <c r="M173" s="10"/>
      <c r="N173" s="10"/>
      <c r="O173" s="11"/>
      <c r="P173" s="21"/>
      <c r="Q173" s="10"/>
      <c r="R173" s="10"/>
    </row>
    <row r="174" spans="1:18">
      <c r="A174" s="73">
        <v>159</v>
      </c>
      <c r="B174" s="9"/>
      <c r="C174" s="21"/>
      <c r="D174" s="6"/>
      <c r="E174" s="22"/>
      <c r="F174" s="22"/>
      <c r="G174" s="10"/>
      <c r="H174" s="21"/>
      <c r="I174" s="21"/>
      <c r="J174" s="21"/>
      <c r="K174" s="10"/>
      <c r="L174" s="10"/>
      <c r="M174" s="10"/>
      <c r="N174" s="10"/>
      <c r="O174" s="11"/>
      <c r="P174" s="21"/>
      <c r="Q174" s="10"/>
      <c r="R174" s="10"/>
    </row>
    <row r="175" spans="1:18">
      <c r="A175" s="70">
        <v>160</v>
      </c>
      <c r="B175" s="9"/>
      <c r="C175" s="21"/>
      <c r="D175" s="6"/>
      <c r="E175" s="22"/>
      <c r="F175" s="22"/>
      <c r="G175" s="10"/>
      <c r="H175" s="21"/>
      <c r="I175" s="21"/>
      <c r="J175" s="21"/>
      <c r="K175" s="10"/>
      <c r="L175" s="10"/>
      <c r="M175" s="10"/>
      <c r="N175" s="10"/>
      <c r="O175" s="11"/>
      <c r="P175" s="21"/>
      <c r="Q175" s="10"/>
      <c r="R175" s="10"/>
    </row>
    <row r="176" spans="1:18">
      <c r="A176" s="73">
        <v>161</v>
      </c>
      <c r="B176" s="9"/>
      <c r="C176" s="21"/>
      <c r="D176" s="6"/>
      <c r="E176" s="22"/>
      <c r="F176" s="22"/>
      <c r="G176" s="10"/>
      <c r="H176" s="21"/>
      <c r="I176" s="21"/>
      <c r="J176" s="21"/>
      <c r="K176" s="10"/>
      <c r="L176" s="10"/>
      <c r="M176" s="10"/>
      <c r="N176" s="10"/>
      <c r="O176" s="11"/>
      <c r="P176" s="21"/>
      <c r="Q176" s="10"/>
      <c r="R176" s="10"/>
    </row>
    <row r="177" spans="1:18">
      <c r="A177" s="70">
        <v>162</v>
      </c>
      <c r="B177" s="9"/>
      <c r="C177" s="21"/>
      <c r="D177" s="6"/>
      <c r="E177" s="22"/>
      <c r="F177" s="22"/>
      <c r="G177" s="10"/>
      <c r="H177" s="21"/>
      <c r="I177" s="21"/>
      <c r="J177" s="21"/>
      <c r="K177" s="10"/>
      <c r="L177" s="10"/>
      <c r="M177" s="10"/>
      <c r="N177" s="10"/>
      <c r="O177" s="11"/>
      <c r="P177" s="21"/>
      <c r="Q177" s="10"/>
      <c r="R177" s="10"/>
    </row>
    <row r="178" spans="1:18">
      <c r="A178" s="73">
        <v>163</v>
      </c>
      <c r="B178" s="9"/>
      <c r="C178" s="21"/>
      <c r="D178" s="6"/>
      <c r="E178" s="22"/>
      <c r="F178" s="22"/>
      <c r="G178" s="10"/>
      <c r="H178" s="21"/>
      <c r="I178" s="21"/>
      <c r="J178" s="21"/>
      <c r="K178" s="10"/>
      <c r="L178" s="10"/>
      <c r="M178" s="10"/>
      <c r="N178" s="10"/>
      <c r="O178" s="11"/>
      <c r="P178" s="21"/>
      <c r="Q178" s="10"/>
      <c r="R178" s="10"/>
    </row>
    <row r="179" spans="1:18">
      <c r="A179" s="70">
        <v>164</v>
      </c>
      <c r="B179" s="9"/>
      <c r="C179" s="21"/>
      <c r="D179" s="6"/>
      <c r="E179" s="22"/>
      <c r="F179" s="22"/>
      <c r="G179" s="10"/>
      <c r="H179" s="21"/>
      <c r="I179" s="21"/>
      <c r="J179" s="21"/>
      <c r="K179" s="10"/>
      <c r="L179" s="10"/>
      <c r="M179" s="10"/>
      <c r="N179" s="10"/>
      <c r="O179" s="11"/>
      <c r="P179" s="21"/>
      <c r="Q179" s="10"/>
      <c r="R179" s="10"/>
    </row>
    <row r="180" spans="1:18">
      <c r="A180" s="73">
        <v>165</v>
      </c>
      <c r="B180" s="9"/>
      <c r="C180" s="21"/>
      <c r="D180" s="6"/>
      <c r="E180" s="22"/>
      <c r="F180" s="22"/>
      <c r="G180" s="10"/>
      <c r="H180" s="21"/>
      <c r="I180" s="21"/>
      <c r="J180" s="21"/>
      <c r="K180" s="10"/>
      <c r="L180" s="10"/>
      <c r="M180" s="10"/>
      <c r="N180" s="10"/>
      <c r="O180" s="11"/>
      <c r="P180" s="21"/>
      <c r="Q180" s="10"/>
      <c r="R180" s="10"/>
    </row>
    <row r="181" spans="1:18">
      <c r="A181" s="70">
        <v>166</v>
      </c>
      <c r="B181" s="9"/>
      <c r="C181" s="21"/>
      <c r="D181" s="6"/>
      <c r="E181" s="22"/>
      <c r="F181" s="22"/>
      <c r="G181" s="10"/>
      <c r="H181" s="21"/>
      <c r="I181" s="21"/>
      <c r="J181" s="21"/>
      <c r="K181" s="10"/>
      <c r="L181" s="10"/>
      <c r="M181" s="10"/>
      <c r="N181" s="10"/>
      <c r="O181" s="11"/>
      <c r="P181" s="21"/>
      <c r="Q181" s="10"/>
      <c r="R181" s="10"/>
    </row>
    <row r="182" spans="1:18">
      <c r="A182" s="73">
        <v>167</v>
      </c>
      <c r="B182" s="9"/>
      <c r="C182" s="21"/>
      <c r="D182" s="6"/>
      <c r="E182" s="22"/>
      <c r="F182" s="22"/>
      <c r="G182" s="10"/>
      <c r="H182" s="21"/>
      <c r="I182" s="21"/>
      <c r="J182" s="21"/>
      <c r="K182" s="10"/>
      <c r="L182" s="10"/>
      <c r="M182" s="10"/>
      <c r="N182" s="10"/>
      <c r="O182" s="11"/>
      <c r="P182" s="21"/>
      <c r="Q182" s="10"/>
      <c r="R182" s="10"/>
    </row>
    <row r="183" spans="1:18">
      <c r="A183" s="70">
        <v>168</v>
      </c>
      <c r="B183" s="9"/>
      <c r="C183" s="21"/>
      <c r="D183" s="6"/>
      <c r="E183" s="22"/>
      <c r="F183" s="22"/>
      <c r="G183" s="10"/>
      <c r="H183" s="21"/>
      <c r="I183" s="21"/>
      <c r="J183" s="21"/>
      <c r="K183" s="10"/>
      <c r="L183" s="10"/>
      <c r="M183" s="10"/>
      <c r="N183" s="10"/>
      <c r="O183" s="11"/>
      <c r="P183" s="21"/>
      <c r="Q183" s="10"/>
      <c r="R183" s="10"/>
    </row>
    <row r="184" spans="1:18">
      <c r="A184" s="73">
        <v>169</v>
      </c>
      <c r="B184" s="9"/>
      <c r="C184" s="21"/>
      <c r="D184" s="6"/>
      <c r="E184" s="22"/>
      <c r="F184" s="22"/>
      <c r="G184" s="10"/>
      <c r="H184" s="21"/>
      <c r="I184" s="21"/>
      <c r="J184" s="21"/>
      <c r="K184" s="10"/>
      <c r="L184" s="10"/>
      <c r="M184" s="10"/>
      <c r="N184" s="10"/>
      <c r="O184" s="11"/>
      <c r="P184" s="21"/>
      <c r="Q184" s="10"/>
      <c r="R184" s="10"/>
    </row>
    <row r="185" spans="1:18">
      <c r="A185" s="70">
        <v>170</v>
      </c>
      <c r="B185" s="9"/>
      <c r="C185" s="21"/>
      <c r="D185" s="6"/>
      <c r="E185" s="22"/>
      <c r="F185" s="22"/>
      <c r="G185" s="10"/>
      <c r="H185" s="21"/>
      <c r="I185" s="21"/>
      <c r="J185" s="21"/>
      <c r="K185" s="10"/>
      <c r="L185" s="10"/>
      <c r="M185" s="10"/>
      <c r="N185" s="10"/>
      <c r="O185" s="11"/>
      <c r="P185" s="21"/>
      <c r="Q185" s="10"/>
      <c r="R185" s="10"/>
    </row>
    <row r="186" spans="1:18">
      <c r="A186" s="73">
        <v>171</v>
      </c>
      <c r="B186" s="9"/>
      <c r="C186" s="21"/>
      <c r="D186" s="6"/>
      <c r="E186" s="22"/>
      <c r="F186" s="22"/>
      <c r="G186" s="10"/>
      <c r="H186" s="21"/>
      <c r="I186" s="21"/>
      <c r="J186" s="21"/>
      <c r="K186" s="10"/>
      <c r="L186" s="10"/>
      <c r="M186" s="10"/>
      <c r="N186" s="10"/>
      <c r="O186" s="11"/>
      <c r="P186" s="21"/>
      <c r="Q186" s="10"/>
      <c r="R186" s="10"/>
    </row>
    <row r="187" spans="1:18">
      <c r="A187" s="70">
        <v>172</v>
      </c>
      <c r="B187" s="9"/>
      <c r="C187" s="21"/>
      <c r="D187" s="6"/>
      <c r="E187" s="22"/>
      <c r="F187" s="22"/>
      <c r="G187" s="10"/>
      <c r="H187" s="21"/>
      <c r="I187" s="21"/>
      <c r="J187" s="21"/>
      <c r="K187" s="10"/>
      <c r="L187" s="10"/>
      <c r="M187" s="10"/>
      <c r="N187" s="10"/>
      <c r="O187" s="11"/>
      <c r="P187" s="21"/>
      <c r="Q187" s="10"/>
      <c r="R187" s="10"/>
    </row>
    <row r="188" spans="1:18">
      <c r="A188" s="73">
        <v>173</v>
      </c>
      <c r="B188" s="9"/>
      <c r="C188" s="21"/>
      <c r="D188" s="6"/>
      <c r="E188" s="22"/>
      <c r="F188" s="22"/>
      <c r="G188" s="10"/>
      <c r="H188" s="21"/>
      <c r="I188" s="21"/>
      <c r="J188" s="21"/>
      <c r="K188" s="10"/>
      <c r="L188" s="10"/>
      <c r="M188" s="10"/>
      <c r="N188" s="10"/>
      <c r="O188" s="11"/>
      <c r="P188" s="21"/>
      <c r="Q188" s="10"/>
      <c r="R188" s="10"/>
    </row>
    <row r="189" spans="1:18">
      <c r="A189" s="70">
        <v>174</v>
      </c>
      <c r="B189" s="9"/>
      <c r="C189" s="21"/>
      <c r="D189" s="6"/>
      <c r="E189" s="22"/>
      <c r="F189" s="22"/>
      <c r="G189" s="10"/>
      <c r="H189" s="21"/>
      <c r="I189" s="21"/>
      <c r="J189" s="21"/>
      <c r="K189" s="10"/>
      <c r="L189" s="10"/>
      <c r="M189" s="10"/>
      <c r="N189" s="10"/>
      <c r="O189" s="11"/>
      <c r="P189" s="21"/>
      <c r="Q189" s="10"/>
      <c r="R189" s="10"/>
    </row>
    <row r="190" spans="1:18">
      <c r="A190" s="73">
        <v>175</v>
      </c>
      <c r="B190" s="9"/>
      <c r="C190" s="21"/>
      <c r="D190" s="6"/>
      <c r="E190" s="22"/>
      <c r="F190" s="22"/>
      <c r="G190" s="10"/>
      <c r="H190" s="21"/>
      <c r="I190" s="21"/>
      <c r="J190" s="21"/>
      <c r="K190" s="10"/>
      <c r="L190" s="10"/>
      <c r="M190" s="10"/>
      <c r="N190" s="10"/>
      <c r="O190" s="11"/>
      <c r="P190" s="21"/>
      <c r="Q190" s="10"/>
      <c r="R190" s="10"/>
    </row>
    <row r="191" spans="1:18">
      <c r="A191" s="70">
        <v>176</v>
      </c>
      <c r="B191" s="9"/>
      <c r="C191" s="21"/>
      <c r="D191" s="6"/>
      <c r="E191" s="22"/>
      <c r="F191" s="22"/>
      <c r="G191" s="10"/>
      <c r="H191" s="21"/>
      <c r="I191" s="21"/>
      <c r="J191" s="21"/>
      <c r="K191" s="10"/>
      <c r="L191" s="10"/>
      <c r="M191" s="10"/>
      <c r="N191" s="10"/>
      <c r="O191" s="11"/>
      <c r="P191" s="21"/>
      <c r="Q191" s="10"/>
      <c r="R191" s="10"/>
    </row>
    <row r="192" spans="1:18">
      <c r="A192" s="73">
        <v>177</v>
      </c>
      <c r="B192" s="9"/>
      <c r="C192" s="21"/>
      <c r="D192" s="6"/>
      <c r="E192" s="22"/>
      <c r="F192" s="22"/>
      <c r="G192" s="10"/>
      <c r="H192" s="21"/>
      <c r="I192" s="21"/>
      <c r="J192" s="21"/>
      <c r="K192" s="10"/>
      <c r="L192" s="10"/>
      <c r="M192" s="10"/>
      <c r="N192" s="10"/>
      <c r="O192" s="11"/>
      <c r="P192" s="21"/>
      <c r="Q192" s="10"/>
      <c r="R192" s="10"/>
    </row>
    <row r="193" spans="1:94">
      <c r="A193" s="70">
        <v>178</v>
      </c>
      <c r="B193" s="9"/>
      <c r="C193" s="21"/>
      <c r="D193" s="6"/>
      <c r="E193" s="22"/>
      <c r="F193" s="22"/>
      <c r="G193" s="10"/>
      <c r="H193" s="21"/>
      <c r="I193" s="21"/>
      <c r="J193" s="21"/>
      <c r="K193" s="10"/>
      <c r="L193" s="10"/>
      <c r="M193" s="10"/>
      <c r="N193" s="10"/>
      <c r="O193" s="11"/>
      <c r="P193" s="21"/>
      <c r="Q193" s="10"/>
      <c r="R193" s="10"/>
    </row>
    <row r="194" spans="1:94">
      <c r="A194" s="73">
        <v>179</v>
      </c>
      <c r="B194" s="9"/>
      <c r="C194" s="21"/>
      <c r="D194" s="6"/>
      <c r="E194" s="6"/>
      <c r="F194" s="22"/>
      <c r="G194" s="10"/>
      <c r="H194" s="21"/>
      <c r="I194" s="21"/>
      <c r="J194" s="21"/>
      <c r="K194" s="10"/>
      <c r="L194" s="10"/>
      <c r="M194" s="10"/>
      <c r="N194" s="10"/>
      <c r="O194" s="11"/>
      <c r="P194" s="21"/>
      <c r="Q194" s="10"/>
      <c r="R194" s="10"/>
    </row>
    <row r="195" spans="1:94">
      <c r="A195" s="70">
        <v>180</v>
      </c>
      <c r="B195" s="9"/>
      <c r="C195" s="21"/>
      <c r="D195" s="6"/>
      <c r="E195" s="6"/>
      <c r="F195" s="22"/>
      <c r="G195" s="10"/>
      <c r="H195" s="21"/>
      <c r="I195" s="21"/>
      <c r="J195" s="21"/>
      <c r="K195" s="10"/>
      <c r="L195" s="10"/>
      <c r="M195" s="10"/>
      <c r="N195" s="10"/>
      <c r="O195" s="11"/>
      <c r="P195" s="21"/>
      <c r="Q195" s="10"/>
      <c r="R195" s="10"/>
    </row>
    <row r="196" spans="1:94">
      <c r="A196" s="73">
        <v>181</v>
      </c>
      <c r="B196" s="9"/>
      <c r="C196" s="21"/>
      <c r="D196" s="6"/>
      <c r="E196" s="6"/>
      <c r="F196" s="22"/>
      <c r="G196" s="10"/>
      <c r="H196" s="21"/>
      <c r="I196" s="21"/>
      <c r="J196" s="21"/>
      <c r="K196" s="10"/>
      <c r="L196" s="10"/>
      <c r="M196" s="10"/>
      <c r="N196" s="10"/>
      <c r="O196" s="11"/>
      <c r="P196" s="21"/>
      <c r="Q196" s="10"/>
      <c r="R196" s="10"/>
    </row>
    <row r="197" spans="1:94">
      <c r="A197" s="70">
        <v>182</v>
      </c>
      <c r="B197" s="9"/>
      <c r="C197" s="21"/>
      <c r="D197" s="6"/>
      <c r="E197" s="6"/>
      <c r="F197" s="22"/>
      <c r="G197" s="10"/>
      <c r="H197" s="21"/>
      <c r="I197" s="21"/>
      <c r="J197" s="21"/>
      <c r="K197" s="10"/>
      <c r="L197" s="10"/>
      <c r="M197" s="10"/>
      <c r="N197" s="10"/>
      <c r="O197" s="11"/>
      <c r="P197" s="21"/>
      <c r="Q197" s="10"/>
      <c r="R197" s="10"/>
    </row>
    <row r="198" spans="1:94">
      <c r="A198" s="73">
        <v>183</v>
      </c>
      <c r="B198" s="9"/>
      <c r="C198" s="21"/>
      <c r="D198" s="6"/>
      <c r="E198" s="6"/>
      <c r="F198" s="22"/>
      <c r="G198" s="10"/>
      <c r="H198" s="21"/>
      <c r="I198" s="21"/>
      <c r="J198" s="21"/>
      <c r="K198" s="10"/>
      <c r="L198" s="10"/>
      <c r="M198" s="10"/>
      <c r="N198" s="10"/>
      <c r="O198" s="11"/>
      <c r="P198" s="21"/>
      <c r="Q198" s="10"/>
      <c r="R198" s="10"/>
    </row>
    <row r="199" spans="1:94">
      <c r="A199" s="70">
        <v>184</v>
      </c>
      <c r="B199" s="9"/>
      <c r="C199" s="21"/>
      <c r="D199" s="6"/>
      <c r="E199" s="6"/>
      <c r="F199" s="22"/>
      <c r="G199" s="10"/>
      <c r="H199" s="21"/>
      <c r="I199" s="21"/>
      <c r="J199" s="21"/>
      <c r="K199" s="10"/>
      <c r="L199" s="10"/>
      <c r="M199" s="10"/>
      <c r="N199" s="10"/>
      <c r="O199" s="11"/>
      <c r="P199" s="21"/>
      <c r="Q199" s="10"/>
      <c r="R199" s="10"/>
    </row>
    <row r="200" spans="1:94">
      <c r="A200" s="73">
        <v>185</v>
      </c>
      <c r="B200" s="9"/>
      <c r="C200" s="21"/>
      <c r="D200" s="6"/>
      <c r="E200" s="6"/>
      <c r="F200" s="22"/>
      <c r="G200" s="10"/>
      <c r="H200" s="21"/>
      <c r="I200" s="21"/>
      <c r="J200" s="21"/>
      <c r="K200" s="10"/>
      <c r="L200" s="10"/>
      <c r="M200" s="10"/>
      <c r="N200" s="10"/>
      <c r="O200" s="11"/>
      <c r="P200" s="21"/>
      <c r="Q200" s="10"/>
      <c r="R200" s="10"/>
    </row>
    <row r="201" spans="1:94">
      <c r="A201" s="70">
        <v>186</v>
      </c>
      <c r="B201" s="9"/>
      <c r="C201" s="21"/>
      <c r="D201" s="6"/>
      <c r="E201" s="6"/>
      <c r="F201" s="22"/>
      <c r="G201" s="10"/>
      <c r="H201" s="21"/>
      <c r="I201" s="21"/>
      <c r="J201" s="21"/>
      <c r="K201" s="10"/>
      <c r="L201" s="10"/>
      <c r="M201" s="10"/>
      <c r="N201" s="10"/>
      <c r="O201" s="11"/>
      <c r="P201" s="21"/>
      <c r="Q201" s="10"/>
      <c r="R201" s="10"/>
    </row>
    <row r="202" spans="1:94">
      <c r="A202" s="73">
        <v>187</v>
      </c>
      <c r="B202" s="9"/>
      <c r="C202" s="21"/>
      <c r="D202" s="6"/>
      <c r="E202" s="6"/>
      <c r="F202" s="22"/>
      <c r="G202" s="10"/>
      <c r="H202" s="21"/>
      <c r="I202" s="21"/>
      <c r="J202" s="21"/>
      <c r="K202" s="10"/>
      <c r="L202" s="10"/>
      <c r="M202" s="10"/>
      <c r="N202" s="10"/>
      <c r="O202" s="11"/>
      <c r="P202" s="21"/>
      <c r="Q202" s="10"/>
      <c r="R202" s="10"/>
    </row>
    <row r="203" spans="1:94">
      <c r="A203" s="70">
        <v>188</v>
      </c>
      <c r="B203" s="9"/>
      <c r="C203" s="21"/>
      <c r="D203" s="6"/>
      <c r="E203" s="6"/>
      <c r="F203" s="22"/>
      <c r="G203" s="10"/>
      <c r="H203" s="21"/>
      <c r="I203" s="21"/>
      <c r="J203" s="21"/>
      <c r="K203" s="10"/>
      <c r="L203" s="10"/>
      <c r="M203" s="10"/>
      <c r="N203" s="10"/>
      <c r="O203" s="11"/>
      <c r="P203" s="21"/>
      <c r="Q203" s="10"/>
      <c r="R203" s="10"/>
    </row>
    <row r="204" spans="1:94">
      <c r="A204" s="73">
        <v>189</v>
      </c>
      <c r="B204" s="9"/>
      <c r="C204" s="21"/>
      <c r="D204" s="6"/>
      <c r="E204" s="6"/>
      <c r="F204" s="22"/>
      <c r="G204" s="10"/>
      <c r="H204" s="21"/>
      <c r="I204" s="21"/>
      <c r="J204" s="21"/>
      <c r="K204" s="10"/>
      <c r="L204" s="10"/>
      <c r="M204" s="10"/>
      <c r="N204" s="10"/>
      <c r="O204" s="11"/>
      <c r="P204" s="21"/>
      <c r="Q204" s="10"/>
      <c r="R204" s="10"/>
    </row>
    <row r="205" spans="1:94">
      <c r="A205" s="70">
        <v>190</v>
      </c>
      <c r="B205" s="9"/>
      <c r="C205" s="21"/>
      <c r="D205" s="6"/>
      <c r="E205" s="6"/>
      <c r="F205" s="22"/>
      <c r="G205" s="10"/>
      <c r="H205" s="21"/>
      <c r="I205" s="21"/>
      <c r="J205" s="21"/>
      <c r="K205" s="10"/>
      <c r="L205" s="10"/>
      <c r="M205" s="10"/>
      <c r="N205" s="10"/>
      <c r="O205" s="11"/>
      <c r="P205" s="21"/>
      <c r="Q205" s="10"/>
      <c r="R205" s="10"/>
    </row>
    <row r="206" spans="1:94">
      <c r="A206" s="73">
        <v>191</v>
      </c>
      <c r="B206" s="9"/>
      <c r="C206" s="21"/>
      <c r="D206" s="6"/>
      <c r="E206" s="6"/>
      <c r="F206" s="22"/>
      <c r="G206" s="10"/>
      <c r="H206" s="21"/>
      <c r="I206" s="21"/>
      <c r="J206" s="21"/>
      <c r="K206" s="10"/>
      <c r="L206" s="10"/>
      <c r="M206" s="10"/>
      <c r="N206" s="10"/>
      <c r="O206" s="11"/>
      <c r="P206" s="21"/>
      <c r="Q206" s="10"/>
      <c r="R206" s="10"/>
    </row>
    <row r="207" spans="1:94">
      <c r="A207" s="70">
        <v>192</v>
      </c>
      <c r="B207" s="9"/>
      <c r="C207" s="21"/>
      <c r="D207" s="6"/>
      <c r="E207" s="6"/>
      <c r="F207" s="22"/>
      <c r="G207" s="10"/>
      <c r="H207" s="21"/>
      <c r="I207" s="21"/>
      <c r="J207" s="21"/>
      <c r="K207" s="10"/>
      <c r="L207" s="10"/>
      <c r="M207" s="10"/>
      <c r="N207" s="10"/>
      <c r="O207" s="11"/>
      <c r="P207" s="11"/>
      <c r="Q207" s="10"/>
      <c r="R207" s="10"/>
    </row>
    <row r="208" spans="1:94" ht="72" customHeight="1">
      <c r="B208" s="38" t="s">
        <v>20</v>
      </c>
      <c r="C208" s="31">
        <f>COUNTA(#REF!)</f>
        <v>1</v>
      </c>
      <c r="D208" s="31">
        <f>COUNTA(#REF!)</f>
        <v>1</v>
      </c>
      <c r="E208" s="31">
        <f>COUNTA(C16:C207)</f>
        <v>0</v>
      </c>
      <c r="F208" s="31">
        <f>COUNTA(D16:D207)</f>
        <v>0</v>
      </c>
      <c r="G208" s="31"/>
      <c r="H208" s="31"/>
      <c r="I208" s="30">
        <f>COUNTA(F16:F207)</f>
        <v>1</v>
      </c>
      <c r="J208" s="30">
        <f>COUNTA(G16:G207)</f>
        <v>0</v>
      </c>
      <c r="K208" s="30">
        <f>COUNTA(#REF!)</f>
        <v>1</v>
      </c>
      <c r="L208" s="30"/>
      <c r="M208" s="30"/>
      <c r="N208" s="30">
        <f>COUNTA(#REF!)</f>
        <v>1</v>
      </c>
      <c r="O208" s="30">
        <f>COUNTA(#REF!)</f>
        <v>1</v>
      </c>
      <c r="P208" s="30"/>
      <c r="Q208" s="30"/>
      <c r="R208" s="30">
        <f>COUNTA(I16:I207)</f>
        <v>0</v>
      </c>
      <c r="S208" s="31">
        <f>COUNTA(#REF!)</f>
        <v>1</v>
      </c>
      <c r="T208" s="30">
        <f>COUNTA(#REF!)</f>
        <v>1</v>
      </c>
      <c r="U208" s="30">
        <f>COUNTA(#REF!)</f>
        <v>1</v>
      </c>
      <c r="V208" s="30">
        <f>COUNTA(#REF!)</f>
        <v>1</v>
      </c>
      <c r="W208" s="30">
        <f>COUNTA(#REF!)</f>
        <v>1</v>
      </c>
      <c r="X208" s="30">
        <f>COUNTA(#REF!)</f>
        <v>1</v>
      </c>
      <c r="Y208" s="30">
        <f>COUNTA(#REF!)</f>
        <v>1</v>
      </c>
      <c r="Z208" s="30">
        <f>COUNTA(#REF!)</f>
        <v>1</v>
      </c>
      <c r="AA208" s="30">
        <f>COUNTA(#REF!)</f>
        <v>1</v>
      </c>
      <c r="AB208" s="30">
        <f>COUNTA(#REF!)</f>
        <v>1</v>
      </c>
      <c r="AC208" s="30">
        <f>COUNTA(#REF!)</f>
        <v>1</v>
      </c>
      <c r="AD208" s="30">
        <f>COUNTA(#REF!)</f>
        <v>1</v>
      </c>
      <c r="AE208" s="34">
        <f>COUNTA(J16:J207)</f>
        <v>0</v>
      </c>
      <c r="AF208" s="32">
        <f>COUNTA(K16:K207)</f>
        <v>1</v>
      </c>
      <c r="AG208" s="34">
        <f>COUNTA(#REF!)</f>
        <v>1</v>
      </c>
      <c r="AH208" s="32">
        <f>COUNTA(#REF!)</f>
        <v>1</v>
      </c>
      <c r="AI208" s="34">
        <f>COUNTA(#REF!)</f>
        <v>1</v>
      </c>
      <c r="AJ208" s="32">
        <f>COUNTA(#REF!)</f>
        <v>1</v>
      </c>
      <c r="AK208" s="34">
        <f>COUNTA(#REF!)</f>
        <v>1</v>
      </c>
      <c r="AL208" s="32">
        <f>COUNTA(#REF!)</f>
        <v>1</v>
      </c>
      <c r="AM208" s="34">
        <f>COUNTA(#REF!)</f>
        <v>1</v>
      </c>
      <c r="AN208" s="32">
        <f>COUNTA(#REF!)</f>
        <v>1</v>
      </c>
      <c r="AO208" s="34">
        <f>COUNTA(#REF!)</f>
        <v>1</v>
      </c>
      <c r="AP208" s="32">
        <f>COUNTA(#REF!)</f>
        <v>1</v>
      </c>
      <c r="AQ208" s="34">
        <f>COUNTA(#REF!)</f>
        <v>1</v>
      </c>
      <c r="AR208" s="32">
        <f>COUNTA(#REF!)</f>
        <v>1</v>
      </c>
      <c r="AS208" s="34">
        <f>COUNTA(#REF!)</f>
        <v>1</v>
      </c>
      <c r="AT208" s="32">
        <f>COUNTA(#REF!)</f>
        <v>1</v>
      </c>
      <c r="AU208" s="34">
        <f>COUNTA(#REF!)</f>
        <v>1</v>
      </c>
      <c r="AV208" s="32">
        <f>COUNTA(#REF!)</f>
        <v>1</v>
      </c>
      <c r="AW208" s="34">
        <f>COUNTA(#REF!)</f>
        <v>1</v>
      </c>
      <c r="AX208" s="32">
        <f>COUNTA(#REF!)</f>
        <v>1</v>
      </c>
      <c r="AY208" s="34">
        <f>COUNTA(#REF!)</f>
        <v>1</v>
      </c>
      <c r="AZ208" s="32">
        <f>COUNTA(#REF!)</f>
        <v>1</v>
      </c>
      <c r="BA208" s="34">
        <f>COUNTA(#REF!)</f>
        <v>1</v>
      </c>
      <c r="BB208" s="32">
        <f>COUNTA(#REF!)</f>
        <v>1</v>
      </c>
      <c r="BC208" s="34">
        <f>COUNTA(#REF!)</f>
        <v>1</v>
      </c>
      <c r="BD208" s="32">
        <f>COUNTA(#REF!)</f>
        <v>1</v>
      </c>
      <c r="BE208" s="34">
        <f>COUNTA(#REF!)</f>
        <v>1</v>
      </c>
      <c r="BF208" s="32">
        <f>COUNTA(#REF!)</f>
        <v>1</v>
      </c>
      <c r="BG208" s="31">
        <f>COUNTA(#REF!)</f>
        <v>1</v>
      </c>
      <c r="BH208" s="31">
        <f>COUNTA(#REF!)</f>
        <v>1</v>
      </c>
      <c r="BI208" s="31">
        <f>COUNTA(#REF!)</f>
        <v>1</v>
      </c>
      <c r="BJ208" s="31">
        <f>COUNTA(#REF!)</f>
        <v>1</v>
      </c>
      <c r="BK208" s="31">
        <f>COUNTA(#REF!)</f>
        <v>1</v>
      </c>
      <c r="BL208" s="31">
        <f>COUNTA(#REF!)</f>
        <v>1</v>
      </c>
      <c r="BM208" s="31">
        <f>COUNTA(#REF!)</f>
        <v>1</v>
      </c>
      <c r="BN208" s="39">
        <f>COUNTA(#REF!)</f>
        <v>1</v>
      </c>
      <c r="BO208" s="32">
        <f>COUNTA(#REF!)</f>
        <v>1</v>
      </c>
      <c r="BP208" s="31">
        <f>COUNTA(#REF!)</f>
        <v>1</v>
      </c>
      <c r="BQ208" s="31">
        <f>COUNTA(#REF!)</f>
        <v>1</v>
      </c>
      <c r="BR208" s="31">
        <f>COUNTA(M16:M207)</f>
        <v>0</v>
      </c>
      <c r="BS208" s="31">
        <f>COUNTA(#REF!)</f>
        <v>1</v>
      </c>
      <c r="BT208" s="31">
        <f>COUNTA(#REF!)</f>
        <v>1</v>
      </c>
      <c r="BU208" s="31">
        <f>COUNTA(#REF!)</f>
        <v>1</v>
      </c>
      <c r="BV208" s="31">
        <f>COUNTA(#REF!)</f>
        <v>1</v>
      </c>
      <c r="BW208" s="31">
        <f>COUNTA(#REF!)</f>
        <v>1</v>
      </c>
      <c r="BX208" s="31">
        <f>COUNTA(#REF!)</f>
        <v>1</v>
      </c>
      <c r="BY208" s="31">
        <f>COUNTA(#REF!)</f>
        <v>1</v>
      </c>
      <c r="BZ208" s="31">
        <f>COUNTA(#REF!)</f>
        <v>1</v>
      </c>
      <c r="CA208" s="31">
        <f>COUNTA(#REF!)</f>
        <v>1</v>
      </c>
      <c r="CB208" s="31">
        <f>COUNTA(#REF!)</f>
        <v>1</v>
      </c>
      <c r="CC208" s="33">
        <f>COUNTA(#REF!)</f>
        <v>1</v>
      </c>
      <c r="CD208" s="33">
        <f>COUNTA(#REF!)</f>
        <v>1</v>
      </c>
      <c r="CE208" s="33">
        <f>COUNTA(#REF!)</f>
        <v>1</v>
      </c>
      <c r="CF208" s="33">
        <f>COUNTA(#REF!)</f>
        <v>1</v>
      </c>
      <c r="CG208" s="33">
        <f>COUNTA(#REF!)</f>
        <v>1</v>
      </c>
      <c r="CH208" s="33">
        <f>COUNTA(#REF!)</f>
        <v>1</v>
      </c>
      <c r="CI208" s="33">
        <f>COUNTA(#REF!)</f>
        <v>1</v>
      </c>
      <c r="CJ208" s="33">
        <f>COUNTA(#REF!)</f>
        <v>1</v>
      </c>
      <c r="CK208" s="33">
        <f>COUNTA(#REF!)</f>
        <v>1</v>
      </c>
      <c r="CL208" s="33">
        <f>COUNTA(#REF!)</f>
        <v>1</v>
      </c>
      <c r="CM208" s="33">
        <f>COUNTA(#REF!)</f>
        <v>1</v>
      </c>
      <c r="CN208" s="33">
        <f>COUNTA(#REF!)</f>
        <v>1</v>
      </c>
      <c r="CO208" s="33">
        <f>COUNTA(#REF!)</f>
        <v>1</v>
      </c>
      <c r="CP208" s="38" t="str">
        <f>"TOTAL : "&amp;(SUM(C208:S208)+SUM(W208:CB208))</f>
        <v>TOTAL : 63</v>
      </c>
    </row>
  </sheetData>
  <sheetProtection sheet="1" formatCells="0" formatColumns="0" formatRows="0" insertRows="0" deleteRows="0" sort="0" autoFilter="0" pivotTables="0"/>
  <mergeCells count="38">
    <mergeCell ref="A13:B13"/>
    <mergeCell ref="D13:F13"/>
    <mergeCell ref="BI9:BM9"/>
    <mergeCell ref="BN9:BQ9"/>
    <mergeCell ref="BR9:BS9"/>
    <mergeCell ref="W9:Y9"/>
    <mergeCell ref="AA9:AB9"/>
    <mergeCell ref="AC9:AD9"/>
    <mergeCell ref="AE9:AF9"/>
    <mergeCell ref="AG9:AH9"/>
    <mergeCell ref="BT9:BW9"/>
    <mergeCell ref="BX9:CB9"/>
    <mergeCell ref="B10:C10"/>
    <mergeCell ref="AU9:AV9"/>
    <mergeCell ref="AW9:AX9"/>
    <mergeCell ref="AY9:AZ9"/>
    <mergeCell ref="BA9:BB9"/>
    <mergeCell ref="BC9:BD9"/>
    <mergeCell ref="BE9:BF9"/>
    <mergeCell ref="AI9:AJ9"/>
    <mergeCell ref="AK9:AL9"/>
    <mergeCell ref="AM9:AN9"/>
    <mergeCell ref="AO9:AP9"/>
    <mergeCell ref="AQ9:AR9"/>
    <mergeCell ref="AS9:AT9"/>
    <mergeCell ref="T9:V9"/>
    <mergeCell ref="B5:C5"/>
    <mergeCell ref="F5:N11"/>
    <mergeCell ref="B6:C6"/>
    <mergeCell ref="B7:C7"/>
    <mergeCell ref="B8:C8"/>
    <mergeCell ref="B9:C9"/>
    <mergeCell ref="C1:F1"/>
    <mergeCell ref="G1:M3"/>
    <mergeCell ref="N1:Q3"/>
    <mergeCell ref="BN1:BS4"/>
    <mergeCell ref="C2:F2"/>
    <mergeCell ref="B4:C4"/>
  </mergeCells>
  <conditionalFormatting sqref="F16:F207">
    <cfRule type="expression" dxfId="37" priority="5">
      <formula>AND($B16&lt;&gt;"",F16="")</formula>
    </cfRule>
  </conditionalFormatting>
  <conditionalFormatting sqref="D207:E207">
    <cfRule type="duplicateValues" dxfId="36" priority="4"/>
  </conditionalFormatting>
  <conditionalFormatting sqref="M16:N207">
    <cfRule type="expression" dxfId="35" priority="6">
      <formula>AND(#REF!="Cas",$M16="")</formula>
    </cfRule>
  </conditionalFormatting>
  <conditionalFormatting sqref="F16:F207">
    <cfRule type="expression" dxfId="34" priority="7">
      <formula>AND($B16&lt;&gt;"",F16="",$F16&lt;&gt;"TdS",$F16&lt;&gt;"TdS agence",$F16&lt;&gt;"TdS hors région",$F16&lt;&gt;"Contact Social")</formula>
    </cfRule>
  </conditionalFormatting>
  <conditionalFormatting sqref="Q16:R207">
    <cfRule type="expression" dxfId="33" priority="3">
      <formula>AND(#REF!="Cas",#REF!="")</formula>
    </cfRule>
  </conditionalFormatting>
  <conditionalFormatting sqref="B5">
    <cfRule type="duplicateValues" dxfId="32" priority="2"/>
  </conditionalFormatting>
  <conditionalFormatting sqref="B6">
    <cfRule type="duplicateValues" dxfId="31" priority="1"/>
  </conditionalFormatting>
  <conditionalFormatting sqref="D20:E20 E16:E19">
    <cfRule type="duplicateValues" dxfId="30" priority="8"/>
  </conditionalFormatting>
  <conditionalFormatting sqref="D21:E206 B7:B8 B12 B10 D15:E15">
    <cfRule type="duplicateValues" dxfId="29" priority="9"/>
  </conditionalFormatting>
  <dataValidations count="3">
    <dataValidation type="date" operator="greaterThan" allowBlank="1" showInputMessage="1" showErrorMessage="1" error="Doit être une date en format: AAAA-MM-JJ" sqref="I15:J15">
      <formula1>44197</formula1>
    </dataValidation>
    <dataValidation type="date" operator="greaterThan" allowBlank="1" showInputMessage="1" showErrorMessage="1" error="Doit être une date en format: AAAA-MM-JJ" sqref="L16:L20 C13 G13 H16:J207 P16:P206 C16:C207">
      <formula1>1</formula1>
    </dataValidation>
    <dataValidation allowBlank="1" showInputMessage="1" showErrorMessage="1" sqref="AW208 AY208 BA208 AU208 BC208 BE208 AG208 AI208 AK208 AM208 AO208 AQ208 AS208 J208:R208 T208:AE208"/>
  </dataValidations>
  <pageMargins left="0.7" right="0.7" top="0.75" bottom="0.75" header="0.3" footer="0.3"/>
  <pageSetup scale="43" fitToHeight="0" orientation="landscape" r:id="rId1"/>
  <tableParts count="1">
    <tablePart r:id="rId2"/>
  </tableParts>
  <extLst>
    <ext xmlns:x14="http://schemas.microsoft.com/office/spreadsheetml/2009/9/main" uri="{CCE6A557-97BC-4b89-ADB6-D9C93CAAB3DF}">
      <x14:dataValidations xmlns:xm="http://schemas.microsoft.com/office/excel/2006/main" count="5">
        <x14:dataValidation type="list" allowBlank="1" showInputMessage="1" showErrorMessage="1">
          <x14:formula1>
            <xm:f>'Menus déroulants'!$E$2:$E$4</xm:f>
          </x14:formula1>
          <xm:sqref>F16:F207</xm:sqref>
        </x14:dataValidation>
        <x14:dataValidation type="list" allowBlank="1" showInputMessage="1" showErrorMessage="1">
          <x14:formula1>
            <xm:f>'Menus déroulants'!$I$2:$I$4</xm:f>
          </x14:formula1>
          <xm:sqref>G16:G207</xm:sqref>
        </x14:dataValidation>
        <x14:dataValidation type="list" allowBlank="1" showInputMessage="1" showErrorMessage="1">
          <x14:formula1>
            <xm:f>'Menus déroulants'!$O$2:$O$10</xm:f>
          </x14:formula1>
          <xm:sqref>K16:K20 K21:L207</xm:sqref>
        </x14:dataValidation>
        <x14:dataValidation type="list" allowBlank="1" showInputMessage="1" showErrorMessage="1">
          <x14:formula1>
            <xm:f>'Menus déroulants'!$M$17:$M$18</xm:f>
          </x14:formula1>
          <xm:sqref>P207 O16:O207</xm:sqref>
        </x14:dataValidation>
        <x14:dataValidation type="list" allowBlank="1" showInputMessage="1" showErrorMessage="1">
          <x14:formula1>
            <xm:f>'Menus déroulants'!$S$2:$S$5</xm:f>
          </x14:formula1>
          <xm:sqref>Q16:Q207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dimension ref="A1:AG195"/>
  <sheetViews>
    <sheetView topLeftCell="L1" zoomScale="90" zoomScaleNormal="90" workbookViewId="0">
      <selection activeCell="S13" sqref="S13"/>
    </sheetView>
  </sheetViews>
  <sheetFormatPr baseColWidth="10" defaultColWidth="11.42578125" defaultRowHeight="15" customHeight="1"/>
  <cols>
    <col min="1" max="1" width="86.85546875" bestFit="1" customWidth="1"/>
    <col min="2" max="2" width="1.42578125" customWidth="1"/>
    <col min="3" max="3" width="28.42578125" bestFit="1" customWidth="1"/>
    <col min="4" max="4" width="1.42578125" customWidth="1"/>
    <col min="5" max="5" width="51.42578125" bestFit="1" customWidth="1"/>
    <col min="6" max="6" width="1.42578125" customWidth="1"/>
    <col min="7" max="7" width="11.7109375" bestFit="1" customWidth="1"/>
    <col min="8" max="8" width="1.42578125" customWidth="1"/>
    <col min="9" max="9" width="12" bestFit="1" customWidth="1"/>
    <col min="10" max="10" width="1.42578125" customWidth="1"/>
    <col min="11" max="11" width="28.42578125" bestFit="1" customWidth="1"/>
    <col min="12" max="12" width="1.42578125" customWidth="1"/>
    <col min="13" max="13" width="36.42578125" bestFit="1" customWidth="1"/>
    <col min="14" max="14" width="1.42578125" customWidth="1"/>
    <col min="15" max="15" width="26" bestFit="1" customWidth="1"/>
    <col min="16" max="16" width="1.42578125" customWidth="1"/>
    <col min="17" max="17" width="45.28515625" bestFit="1" customWidth="1"/>
    <col min="18" max="18" width="1.42578125" customWidth="1"/>
    <col min="19" max="19" width="42.85546875" bestFit="1" customWidth="1"/>
    <col min="20" max="20" width="1.42578125" customWidth="1"/>
    <col min="21" max="21" width="10.140625" bestFit="1" customWidth="1"/>
    <col min="22" max="22" width="1.42578125" customWidth="1"/>
    <col min="23" max="23" width="19.42578125" bestFit="1" customWidth="1"/>
    <col min="24" max="24" width="1.42578125" customWidth="1"/>
    <col min="25" max="25" width="18.7109375" customWidth="1"/>
    <col min="26" max="26" width="1.42578125" customWidth="1"/>
    <col min="27" max="27" width="21" bestFit="1" customWidth="1"/>
    <col min="28" max="28" width="1.42578125" customWidth="1"/>
    <col min="29" max="29" width="21" bestFit="1" customWidth="1"/>
    <col min="30" max="30" width="1.42578125" customWidth="1"/>
    <col min="31" max="31" width="21" bestFit="1" customWidth="1"/>
    <col min="32" max="32" width="1.85546875" customWidth="1"/>
    <col min="33" max="34" width="11.42578125" customWidth="1"/>
  </cols>
  <sheetData>
    <row r="1" spans="1:33" ht="15" customHeight="1">
      <c r="A1" s="12" t="s">
        <v>22</v>
      </c>
      <c r="C1" t="s">
        <v>23</v>
      </c>
      <c r="E1" s="56" t="s">
        <v>21</v>
      </c>
      <c r="G1" t="s">
        <v>10</v>
      </c>
      <c r="I1" t="s">
        <v>24</v>
      </c>
      <c r="K1" t="s">
        <v>14</v>
      </c>
      <c r="M1" t="s">
        <v>25</v>
      </c>
      <c r="O1" t="s">
        <v>26</v>
      </c>
      <c r="Q1" t="s">
        <v>27</v>
      </c>
      <c r="S1" t="s">
        <v>16</v>
      </c>
      <c r="U1" t="s">
        <v>28</v>
      </c>
      <c r="W1" t="s">
        <v>29</v>
      </c>
      <c r="Y1" s="19" t="s">
        <v>30</v>
      </c>
      <c r="AA1" s="19" t="s">
        <v>31</v>
      </c>
      <c r="AC1" s="19" t="s">
        <v>32</v>
      </c>
      <c r="AE1" s="19" t="s">
        <v>33</v>
      </c>
      <c r="AG1" t="s">
        <v>166</v>
      </c>
    </row>
    <row r="2" spans="1:33" ht="15" customHeight="1">
      <c r="A2" s="13"/>
      <c r="C2" t="s">
        <v>34</v>
      </c>
      <c r="E2" t="s">
        <v>35</v>
      </c>
      <c r="G2" t="s">
        <v>36</v>
      </c>
      <c r="I2" t="s">
        <v>37</v>
      </c>
      <c r="K2" t="s">
        <v>38</v>
      </c>
      <c r="M2" t="s">
        <v>37</v>
      </c>
      <c r="O2" t="s">
        <v>19</v>
      </c>
      <c r="Q2" t="s">
        <v>39</v>
      </c>
      <c r="U2" t="s">
        <v>28</v>
      </c>
      <c r="W2" t="s">
        <v>41</v>
      </c>
      <c r="Y2" t="s">
        <v>42</v>
      </c>
      <c r="AA2" t="s">
        <v>43</v>
      </c>
      <c r="AC2" t="s">
        <v>43</v>
      </c>
      <c r="AE2" t="s">
        <v>44</v>
      </c>
      <c r="AG2" t="s">
        <v>172</v>
      </c>
    </row>
    <row r="3" spans="1:33" ht="15" customHeight="1">
      <c r="A3" s="14"/>
      <c r="C3" t="s">
        <v>45</v>
      </c>
      <c r="E3" t="s">
        <v>17</v>
      </c>
      <c r="G3" t="s">
        <v>46</v>
      </c>
      <c r="I3" t="s">
        <v>47</v>
      </c>
      <c r="K3" t="s">
        <v>48</v>
      </c>
      <c r="M3" t="s">
        <v>47</v>
      </c>
      <c r="O3" t="s">
        <v>49</v>
      </c>
      <c r="Q3" t="s">
        <v>50</v>
      </c>
      <c r="S3" t="s">
        <v>40</v>
      </c>
      <c r="W3" t="s">
        <v>51</v>
      </c>
      <c r="Y3" t="s">
        <v>52</v>
      </c>
      <c r="AA3" t="s">
        <v>41</v>
      </c>
      <c r="AC3" t="s">
        <v>41</v>
      </c>
      <c r="AE3" t="s">
        <v>53</v>
      </c>
      <c r="AG3" t="s">
        <v>167</v>
      </c>
    </row>
    <row r="4" spans="1:33" ht="15" customHeight="1">
      <c r="A4" s="13"/>
      <c r="C4" t="s">
        <v>54</v>
      </c>
      <c r="I4" t="s">
        <v>55</v>
      </c>
      <c r="M4" t="s">
        <v>56</v>
      </c>
      <c r="O4" t="s">
        <v>57</v>
      </c>
      <c r="Q4" t="s">
        <v>58</v>
      </c>
      <c r="S4" t="s">
        <v>165</v>
      </c>
      <c r="AA4" t="s">
        <v>51</v>
      </c>
      <c r="AE4" t="s">
        <v>59</v>
      </c>
      <c r="AG4" t="s">
        <v>170</v>
      </c>
    </row>
    <row r="5" spans="1:33" ht="15" customHeight="1">
      <c r="A5" s="14"/>
      <c r="C5" t="s">
        <v>60</v>
      </c>
      <c r="I5" t="s">
        <v>18</v>
      </c>
      <c r="O5" t="s">
        <v>61</v>
      </c>
      <c r="Q5" t="s">
        <v>62</v>
      </c>
      <c r="AE5" t="s">
        <v>63</v>
      </c>
      <c r="AG5" t="s">
        <v>169</v>
      </c>
    </row>
    <row r="6" spans="1:33" ht="15" customHeight="1">
      <c r="A6" s="13"/>
      <c r="C6" t="s">
        <v>64</v>
      </c>
      <c r="E6" s="15" t="str">
        <f>COUNTA(E1:E5)-1&amp;" choix vérif."</f>
        <v>2 choix vérif.</v>
      </c>
      <c r="O6" t="s">
        <v>65</v>
      </c>
      <c r="Q6" t="s">
        <v>66</v>
      </c>
      <c r="AG6" t="s">
        <v>171</v>
      </c>
    </row>
    <row r="7" spans="1:33" ht="15" customHeight="1">
      <c r="A7" s="14"/>
      <c r="C7" t="s">
        <v>67</v>
      </c>
      <c r="O7" t="s">
        <v>68</v>
      </c>
      <c r="Q7" t="s">
        <v>69</v>
      </c>
      <c r="AG7" t="s">
        <v>168</v>
      </c>
    </row>
    <row r="8" spans="1:33" ht="15" customHeight="1">
      <c r="A8" s="13"/>
      <c r="C8" t="s">
        <v>70</v>
      </c>
      <c r="O8" t="s">
        <v>71</v>
      </c>
      <c r="Q8" t="s">
        <v>72</v>
      </c>
    </row>
    <row r="9" spans="1:33" ht="15" customHeight="1">
      <c r="A9" s="14"/>
      <c r="C9" t="s">
        <v>73</v>
      </c>
      <c r="O9" t="s">
        <v>74</v>
      </c>
      <c r="S9" s="15" t="str">
        <f>COUNTA(S1:S8)-1&amp;" choix vérif."</f>
        <v>2 choix vérif.</v>
      </c>
    </row>
    <row r="10" spans="1:33" ht="15" customHeight="1">
      <c r="A10" s="13"/>
    </row>
    <row r="11" spans="1:33" ht="15" customHeight="1">
      <c r="A11" s="14"/>
    </row>
    <row r="12" spans="1:33" ht="15" customHeight="1">
      <c r="A12" s="13"/>
      <c r="C12" s="15" t="str">
        <f>COUNTA(C1:C11)-1&amp;" choix vérif."</f>
        <v>8 choix vérif.</v>
      </c>
      <c r="G12" s="15" t="str">
        <f>COUNTA(G1:G11)-1&amp;" choix vérif."</f>
        <v>2 choix vérif.</v>
      </c>
      <c r="I12" s="15" t="str">
        <f>COUNTA(I1:I11)-1&amp;" choix vérif."</f>
        <v>4 choix vérif.</v>
      </c>
      <c r="K12" s="15" t="str">
        <f>COUNTA(K1:K11)-1&amp;" choix vérif."</f>
        <v>2 choix vérif.</v>
      </c>
      <c r="M12" s="15" t="str">
        <f>COUNTA(M1:M11)-1&amp;" choix vérif."</f>
        <v>3 choix vérif.</v>
      </c>
      <c r="O12" s="15" t="str">
        <f>COUNTA(O1:O11)-1&amp;" choix vérif."</f>
        <v>8 choix vérif.</v>
      </c>
      <c r="Q12" s="15" t="str">
        <f>COUNTA(Q1:Q11)-1&amp;" choix vérif."</f>
        <v>7 choix vérif.</v>
      </c>
      <c r="U12" s="15" t="str">
        <f>COUNTA(U1:U11)-1&amp;" choix vérif."</f>
        <v>1 choix vérif.</v>
      </c>
      <c r="W12" s="15" t="str">
        <f>COUNTA(W1:W11)-1&amp;" choix vérif."</f>
        <v>2 choix vérif.</v>
      </c>
      <c r="Y12" s="3" t="str">
        <f>COUNTA(Y1:Y11)-1&amp;" choix vérif."</f>
        <v>2 choix vérif.</v>
      </c>
      <c r="AA12" s="3" t="str">
        <f>COUNTA(AA1:AA11)-1&amp;" choix vérif."</f>
        <v>3 choix vérif.</v>
      </c>
      <c r="AC12" s="3" t="str">
        <f>COUNTA(AC1:AC11)-1&amp;" choix vérif."</f>
        <v>2 choix vérif.</v>
      </c>
      <c r="AE12" s="3" t="str">
        <f>COUNTA(AE1:AE11)-1&amp;" choix vérif."</f>
        <v>4 choix vérif.</v>
      </c>
    </row>
    <row r="13" spans="1:33" ht="15" customHeight="1">
      <c r="A13" s="14"/>
    </row>
    <row r="14" spans="1:33" ht="15" customHeight="1">
      <c r="A14" s="13"/>
      <c r="Y14" s="20" t="s">
        <v>75</v>
      </c>
      <c r="AA14" s="20" t="s">
        <v>75</v>
      </c>
      <c r="AC14" s="20" t="s">
        <v>75</v>
      </c>
      <c r="AE14" s="20" t="s">
        <v>75</v>
      </c>
    </row>
    <row r="15" spans="1:33" ht="15" customHeight="1">
      <c r="A15" s="14"/>
      <c r="S15" t="s">
        <v>76</v>
      </c>
    </row>
    <row r="16" spans="1:33" ht="15" customHeight="1">
      <c r="A16" s="13"/>
      <c r="S16" t="s">
        <v>77</v>
      </c>
    </row>
    <row r="17" spans="1:19" ht="15" customHeight="1">
      <c r="A17" s="14"/>
      <c r="M17" t="s">
        <v>97</v>
      </c>
      <c r="S17" t="s">
        <v>77</v>
      </c>
    </row>
    <row r="18" spans="1:19" ht="15" customHeight="1">
      <c r="A18" s="13"/>
      <c r="M18" t="s">
        <v>98</v>
      </c>
    </row>
    <row r="19" spans="1:19" ht="15" customHeight="1">
      <c r="A19" s="14"/>
      <c r="Q19" t="s">
        <v>15</v>
      </c>
    </row>
    <row r="20" spans="1:19" ht="15" customHeight="1">
      <c r="A20" s="13"/>
    </row>
    <row r="21" spans="1:19" ht="15" customHeight="1">
      <c r="A21" s="14"/>
      <c r="S21" t="s">
        <v>78</v>
      </c>
    </row>
    <row r="22" spans="1:19" ht="15" customHeight="1">
      <c r="A22" s="13"/>
      <c r="S22" t="s">
        <v>42</v>
      </c>
    </row>
    <row r="23" spans="1:19" ht="15" customHeight="1">
      <c r="A23" s="14"/>
      <c r="S23" t="s">
        <v>79</v>
      </c>
    </row>
    <row r="24" spans="1:19" ht="15" customHeight="1">
      <c r="A24" s="13"/>
    </row>
    <row r="25" spans="1:19" ht="15" customHeight="1">
      <c r="A25" s="14"/>
    </row>
    <row r="26" spans="1:19" ht="15" customHeight="1">
      <c r="A26" s="13"/>
    </row>
    <row r="27" spans="1:19">
      <c r="A27" s="14"/>
    </row>
    <row r="28" spans="1:19">
      <c r="A28" s="13"/>
    </row>
    <row r="29" spans="1:19">
      <c r="A29" s="14"/>
    </row>
    <row r="30" spans="1:19">
      <c r="A30" s="13"/>
    </row>
    <row r="31" spans="1:19">
      <c r="A31" s="14"/>
    </row>
    <row r="32" spans="1:19">
      <c r="A32" s="13"/>
    </row>
    <row r="33" spans="1:1">
      <c r="A33" s="14"/>
    </row>
    <row r="34" spans="1:1">
      <c r="A34" s="13"/>
    </row>
    <row r="35" spans="1:1">
      <c r="A35" s="16"/>
    </row>
    <row r="36" spans="1:1">
      <c r="A36" s="13"/>
    </row>
    <row r="37" spans="1:1">
      <c r="A37" s="14"/>
    </row>
    <row r="38" spans="1:1">
      <c r="A38" s="13"/>
    </row>
    <row r="39" spans="1:1">
      <c r="A39" s="14"/>
    </row>
    <row r="40" spans="1:1">
      <c r="A40" s="13"/>
    </row>
    <row r="41" spans="1:1">
      <c r="A41" s="14"/>
    </row>
    <row r="42" spans="1:1">
      <c r="A42" s="13"/>
    </row>
    <row r="43" spans="1:1">
      <c r="A43" s="14"/>
    </row>
    <row r="44" spans="1:1">
      <c r="A44" s="13"/>
    </row>
    <row r="45" spans="1:1">
      <c r="A45" s="14"/>
    </row>
    <row r="46" spans="1:1">
      <c r="A46" s="13"/>
    </row>
    <row r="47" spans="1:1">
      <c r="A47" s="14"/>
    </row>
    <row r="48" spans="1:1">
      <c r="A48" s="13"/>
    </row>
    <row r="49" spans="1:1">
      <c r="A49" s="14"/>
    </row>
    <row r="50" spans="1:1">
      <c r="A50" s="13"/>
    </row>
    <row r="51" spans="1:1">
      <c r="A51" s="14"/>
    </row>
    <row r="52" spans="1:1">
      <c r="A52" s="13"/>
    </row>
    <row r="53" spans="1:1">
      <c r="A53" s="14"/>
    </row>
    <row r="54" spans="1:1">
      <c r="A54" s="13"/>
    </row>
    <row r="55" spans="1:1">
      <c r="A55" s="14"/>
    </row>
    <row r="56" spans="1:1">
      <c r="A56" s="13"/>
    </row>
    <row r="57" spans="1:1">
      <c r="A57" s="14"/>
    </row>
    <row r="58" spans="1:1">
      <c r="A58" s="17"/>
    </row>
    <row r="59" spans="1:1">
      <c r="A59" s="14"/>
    </row>
    <row r="60" spans="1:1">
      <c r="A60" s="18"/>
    </row>
    <row r="61" spans="1:1">
      <c r="A61" s="14"/>
    </row>
    <row r="62" spans="1:1">
      <c r="A62" s="17"/>
    </row>
    <row r="63" spans="1:1">
      <c r="A63" s="18"/>
    </row>
    <row r="64" spans="1:1">
      <c r="A64" s="13"/>
    </row>
    <row r="65" spans="1:1">
      <c r="A65" s="14"/>
    </row>
    <row r="66" spans="1:1">
      <c r="A66" s="13"/>
    </row>
    <row r="67" spans="1:1">
      <c r="A67" s="14"/>
    </row>
    <row r="68" spans="1:1">
      <c r="A68" s="13"/>
    </row>
    <row r="69" spans="1:1">
      <c r="A69" s="14"/>
    </row>
    <row r="70" spans="1:1">
      <c r="A70" s="13"/>
    </row>
    <row r="71" spans="1:1">
      <c r="A71" s="14"/>
    </row>
    <row r="72" spans="1:1">
      <c r="A72" s="13"/>
    </row>
    <row r="73" spans="1:1">
      <c r="A73" s="14"/>
    </row>
    <row r="74" spans="1:1">
      <c r="A74" s="13"/>
    </row>
    <row r="75" spans="1:1">
      <c r="A75" s="14"/>
    </row>
    <row r="76" spans="1:1">
      <c r="A76" s="13"/>
    </row>
    <row r="77" spans="1:1">
      <c r="A77" s="14"/>
    </row>
    <row r="78" spans="1:1">
      <c r="A78" s="13"/>
    </row>
    <row r="79" spans="1:1">
      <c r="A79" s="14"/>
    </row>
    <row r="80" spans="1:1">
      <c r="A80" s="13"/>
    </row>
    <row r="81" spans="1:1">
      <c r="A81" s="14"/>
    </row>
    <row r="82" spans="1:1">
      <c r="A82" s="13"/>
    </row>
    <row r="83" spans="1:1">
      <c r="A83" s="14"/>
    </row>
    <row r="84" spans="1:1">
      <c r="A84" s="13"/>
    </row>
    <row r="85" spans="1:1">
      <c r="A85" s="14"/>
    </row>
    <row r="86" spans="1:1">
      <c r="A86" s="13"/>
    </row>
    <row r="87" spans="1:1">
      <c r="A87" s="14"/>
    </row>
    <row r="88" spans="1:1">
      <c r="A88" s="13"/>
    </row>
    <row r="89" spans="1:1">
      <c r="A89" s="14"/>
    </row>
    <row r="90" spans="1:1">
      <c r="A90" s="13"/>
    </row>
    <row r="91" spans="1:1">
      <c r="A91" s="14"/>
    </row>
    <row r="92" spans="1:1">
      <c r="A92" s="13"/>
    </row>
    <row r="93" spans="1:1">
      <c r="A93" s="14"/>
    </row>
    <row r="94" spans="1:1">
      <c r="A94" s="13"/>
    </row>
    <row r="95" spans="1:1">
      <c r="A95" s="14"/>
    </row>
    <row r="96" spans="1:1">
      <c r="A96" s="13"/>
    </row>
    <row r="97" spans="1:1">
      <c r="A97" s="14"/>
    </row>
    <row r="98" spans="1:1">
      <c r="A98" s="13"/>
    </row>
    <row r="99" spans="1:1">
      <c r="A99" s="14"/>
    </row>
    <row r="100" spans="1:1">
      <c r="A100" s="13"/>
    </row>
    <row r="101" spans="1:1">
      <c r="A101" s="14"/>
    </row>
    <row r="102" spans="1:1">
      <c r="A102" s="13"/>
    </row>
    <row r="103" spans="1:1">
      <c r="A103" s="14"/>
    </row>
    <row r="104" spans="1:1">
      <c r="A104" s="13"/>
    </row>
    <row r="105" spans="1:1">
      <c r="A105" s="14"/>
    </row>
    <row r="106" spans="1:1">
      <c r="A106" s="13"/>
    </row>
    <row r="107" spans="1:1">
      <c r="A107" s="14"/>
    </row>
    <row r="108" spans="1:1">
      <c r="A108" s="13"/>
    </row>
    <row r="109" spans="1:1">
      <c r="A109" s="14"/>
    </row>
    <row r="110" spans="1:1">
      <c r="A110" s="13"/>
    </row>
    <row r="111" spans="1:1">
      <c r="A111" s="14"/>
    </row>
    <row r="112" spans="1:1">
      <c r="A112" s="13"/>
    </row>
    <row r="113" spans="1:1">
      <c r="A113" s="14"/>
    </row>
    <row r="114" spans="1:1">
      <c r="A114" s="13"/>
    </row>
    <row r="115" spans="1:1">
      <c r="A115" s="14"/>
    </row>
    <row r="116" spans="1:1">
      <c r="A116" s="13"/>
    </row>
    <row r="117" spans="1:1">
      <c r="A117" s="14"/>
    </row>
    <row r="118" spans="1:1">
      <c r="A118" s="13"/>
    </row>
    <row r="119" spans="1:1">
      <c r="A119" s="14"/>
    </row>
    <row r="120" spans="1:1">
      <c r="A120" s="13"/>
    </row>
    <row r="121" spans="1:1">
      <c r="A121" s="14"/>
    </row>
    <row r="122" spans="1:1">
      <c r="A122" s="13"/>
    </row>
    <row r="123" spans="1:1">
      <c r="A123" s="14"/>
    </row>
    <row r="124" spans="1:1">
      <c r="A124" s="13"/>
    </row>
    <row r="125" spans="1:1">
      <c r="A125" s="14"/>
    </row>
    <row r="126" spans="1:1">
      <c r="A126" s="13"/>
    </row>
    <row r="127" spans="1:1">
      <c r="A127" s="14"/>
    </row>
    <row r="128" spans="1:1">
      <c r="A128" s="13"/>
    </row>
    <row r="129" spans="1:1">
      <c r="A129" s="14"/>
    </row>
    <row r="130" spans="1:1">
      <c r="A130" s="13"/>
    </row>
    <row r="131" spans="1:1">
      <c r="A131" s="14"/>
    </row>
    <row r="132" spans="1:1">
      <c r="A132" s="13"/>
    </row>
    <row r="133" spans="1:1">
      <c r="A133" s="14"/>
    </row>
    <row r="134" spans="1:1">
      <c r="A134" s="13"/>
    </row>
    <row r="135" spans="1:1">
      <c r="A135" s="14"/>
    </row>
    <row r="136" spans="1:1">
      <c r="A136" s="13"/>
    </row>
    <row r="137" spans="1:1">
      <c r="A137" s="14"/>
    </row>
    <row r="138" spans="1:1">
      <c r="A138" s="13"/>
    </row>
    <row r="139" spans="1:1">
      <c r="A139" s="14"/>
    </row>
    <row r="140" spans="1:1">
      <c r="A140" s="13"/>
    </row>
    <row r="141" spans="1:1">
      <c r="A141" s="14"/>
    </row>
    <row r="142" spans="1:1">
      <c r="A142" s="13"/>
    </row>
    <row r="143" spans="1:1">
      <c r="A143" s="14"/>
    </row>
    <row r="144" spans="1:1">
      <c r="A144" s="13"/>
    </row>
    <row r="145" spans="1:1">
      <c r="A145" s="14"/>
    </row>
    <row r="146" spans="1:1">
      <c r="A146" s="13"/>
    </row>
    <row r="147" spans="1:1">
      <c r="A147" s="14"/>
    </row>
    <row r="148" spans="1:1">
      <c r="A148" s="13"/>
    </row>
    <row r="149" spans="1:1">
      <c r="A149" s="14"/>
    </row>
    <row r="150" spans="1:1">
      <c r="A150" s="13"/>
    </row>
    <row r="151" spans="1:1">
      <c r="A151" s="14"/>
    </row>
    <row r="152" spans="1:1">
      <c r="A152" s="13"/>
    </row>
    <row r="153" spans="1:1">
      <c r="A153" s="14"/>
    </row>
    <row r="154" spans="1:1">
      <c r="A154" s="13"/>
    </row>
    <row r="155" spans="1:1">
      <c r="A155" s="14"/>
    </row>
    <row r="156" spans="1:1">
      <c r="A156" s="13"/>
    </row>
    <row r="157" spans="1:1">
      <c r="A157" s="14"/>
    </row>
    <row r="158" spans="1:1">
      <c r="A158" s="13"/>
    </row>
    <row r="159" spans="1:1">
      <c r="A159" s="14"/>
    </row>
    <row r="160" spans="1:1">
      <c r="A160" s="13"/>
    </row>
    <row r="161" spans="1:1">
      <c r="A161" s="14"/>
    </row>
    <row r="162" spans="1:1">
      <c r="A162" s="13"/>
    </row>
    <row r="163" spans="1:1">
      <c r="A163" s="14"/>
    </row>
    <row r="164" spans="1:1">
      <c r="A164" s="13"/>
    </row>
    <row r="165" spans="1:1">
      <c r="A165" s="14"/>
    </row>
    <row r="166" spans="1:1">
      <c r="A166" s="13"/>
    </row>
    <row r="167" spans="1:1">
      <c r="A167" s="14"/>
    </row>
    <row r="168" spans="1:1">
      <c r="A168" s="13"/>
    </row>
    <row r="169" spans="1:1">
      <c r="A169" s="14"/>
    </row>
    <row r="170" spans="1:1">
      <c r="A170" s="13"/>
    </row>
    <row r="171" spans="1:1">
      <c r="A171" s="14"/>
    </row>
    <row r="172" spans="1:1">
      <c r="A172" s="13"/>
    </row>
    <row r="173" spans="1:1">
      <c r="A173" s="14"/>
    </row>
    <row r="174" spans="1:1">
      <c r="A174" s="13"/>
    </row>
    <row r="175" spans="1:1">
      <c r="A175" s="14"/>
    </row>
    <row r="176" spans="1:1">
      <c r="A176" s="13"/>
    </row>
    <row r="177" spans="1:1">
      <c r="A177" s="14"/>
    </row>
    <row r="178" spans="1:1">
      <c r="A178" s="13"/>
    </row>
    <row r="179" spans="1:1">
      <c r="A179" s="14"/>
    </row>
    <row r="180" spans="1:1">
      <c r="A180" s="13"/>
    </row>
    <row r="181" spans="1:1">
      <c r="A181" s="14"/>
    </row>
    <row r="182" spans="1:1">
      <c r="A182" s="13"/>
    </row>
    <row r="183" spans="1:1">
      <c r="A183" s="14"/>
    </row>
    <row r="184" spans="1:1">
      <c r="A184" s="13"/>
    </row>
    <row r="185" spans="1:1">
      <c r="A185" s="14"/>
    </row>
    <row r="186" spans="1:1">
      <c r="A186" s="13"/>
    </row>
    <row r="187" spans="1:1">
      <c r="A187" s="14"/>
    </row>
    <row r="188" spans="1:1">
      <c r="A188" s="13"/>
    </row>
    <row r="189" spans="1:1">
      <c r="A189" s="14"/>
    </row>
    <row r="190" spans="1:1">
      <c r="A190" s="13"/>
    </row>
    <row r="191" spans="1:1">
      <c r="A191" s="14"/>
    </row>
    <row r="192" spans="1:1">
      <c r="A192" s="13"/>
    </row>
    <row r="193" spans="1:1">
      <c r="A193" s="14"/>
    </row>
    <row r="195" spans="1:1">
      <c r="A195" s="15" t="str">
        <f>COUNTA(A1:A194)-1&amp;" choix vérif."</f>
        <v>0 choix vérif.</v>
      </c>
    </row>
  </sheetData>
  <pageMargins left="0.7" right="0.7" top="0.75" bottom="0.75" header="0.3" footer="0.3"/>
  <pageSetup orientation="portrait" r:id="rId1"/>
  <tableParts count="16">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dimension ref="A1:E9"/>
  <sheetViews>
    <sheetView zoomScale="130" zoomScaleNormal="130" workbookViewId="0">
      <selection activeCell="E2" sqref="E2"/>
    </sheetView>
  </sheetViews>
  <sheetFormatPr baseColWidth="10" defaultRowHeight="15"/>
  <cols>
    <col min="1" max="1" width="28.140625" bestFit="1" customWidth="1"/>
    <col min="4" max="4" width="28.140625" bestFit="1" customWidth="1"/>
  </cols>
  <sheetData>
    <row r="1" spans="1:5">
      <c r="A1" t="s">
        <v>35</v>
      </c>
      <c r="D1" t="s">
        <v>17</v>
      </c>
    </row>
    <row r="2" spans="1:5">
      <c r="A2" t="s">
        <v>19</v>
      </c>
      <c r="B2">
        <f>COUNTIFS('Liste gastro - UDS-UP-RI-CHSLD'!$F$9:$F$58,"Usager",'Liste gastro - UDS-UP-RI-CHSLD'!$K$9:$K$58,A2)</f>
        <v>0</v>
      </c>
      <c r="D2" t="s">
        <v>19</v>
      </c>
      <c r="E2">
        <f>COUNTIFS('Liste gastro - UDS-UP-RI-CHSLD'!$F$9:$F$58,"TdS",'Liste gastro - UDS-UP-RI-CHSLD'!$K$9:$K$58,D2)</f>
        <v>0</v>
      </c>
    </row>
    <row r="3" spans="1:5">
      <c r="A3" t="s">
        <v>57</v>
      </c>
      <c r="B3">
        <f>COUNTIFS('Liste gastro - UDS-UP-RI-CHSLD'!$F$9:$F$58,"Usager",'Liste gastro - UDS-UP-RI-CHSLD'!$K$9:$K$58,A3)</f>
        <v>0</v>
      </c>
      <c r="D3" t="s">
        <v>57</v>
      </c>
      <c r="E3">
        <f>COUNTIFS('Liste gastro - UDS-UP-RI-CHSLD'!$F$9:$F$58,"TdS",'Liste gastro - UDS-UP-RI-CHSLD'!$K$9:$K$58,D3)</f>
        <v>0</v>
      </c>
    </row>
    <row r="4" spans="1:5">
      <c r="A4" t="s">
        <v>49</v>
      </c>
      <c r="B4">
        <f>COUNTIFS('Liste gastro - UDS-UP-RI-CHSLD'!$F$9:$F$58,"Usager",'Liste gastro - UDS-UP-RI-CHSLD'!$K$9:$K$58,A4)</f>
        <v>0</v>
      </c>
      <c r="D4" t="s">
        <v>49</v>
      </c>
      <c r="E4">
        <f>COUNTIFS('Liste gastro - UDS-UP-RI-CHSLD'!$F$9:$F$58,"TdS",'Liste gastro - UDS-UP-RI-CHSLD'!$K$9:$K$58,D4)</f>
        <v>0</v>
      </c>
    </row>
    <row r="5" spans="1:5">
      <c r="A5" t="s">
        <v>65</v>
      </c>
      <c r="B5">
        <f>COUNTIFS('Liste gastro - UDS-UP-RI-CHSLD'!$F$9:$F$58,"Usager",'Liste gastro - UDS-UP-RI-CHSLD'!$K$9:$K$58,A5)</f>
        <v>0</v>
      </c>
      <c r="D5" t="s">
        <v>65</v>
      </c>
      <c r="E5">
        <f>COUNTIFS('Liste gastro - UDS-UP-RI-CHSLD'!$F$9:$F$58,"TdS",'Liste gastro - UDS-UP-RI-CHSLD'!$K$9:$K$58,D5)</f>
        <v>0</v>
      </c>
    </row>
    <row r="8" spans="1:5">
      <c r="A8" t="s">
        <v>111</v>
      </c>
      <c r="B8">
        <f>COUNTIFS('Liste gastro - UDS-UP-RI-CHSLD'!$F$9:$F$58,"Usager",'Liste gastro - UDS-UP-RI-CHSLD'!$O$9:$O$58,"Rétabli")</f>
        <v>0</v>
      </c>
      <c r="D8" t="s">
        <v>113</v>
      </c>
      <c r="E8">
        <f>COUNTIFS('Liste gastro - UDS-UP-RI-CHSLD'!$F$9:$F$58,"TdS",'Liste gastro - UDS-UP-RI-CHSLD'!$O$9:$O$58,"Rétabli")</f>
        <v>0</v>
      </c>
    </row>
    <row r="9" spans="1:5">
      <c r="A9" t="s">
        <v>112</v>
      </c>
      <c r="B9">
        <f>COUNTIFS('Liste gastro - UDS-UP-RI-CHSLD'!$F$9:$F$58,"Usager",'Liste gastro - UDS-UP-RI-CHSLD'!$O$9:$O$58,"Cas Hospitalisé")</f>
        <v>0</v>
      </c>
      <c r="D9" t="s">
        <v>114</v>
      </c>
      <c r="E9">
        <f>COUNTIFS('Liste gastro - UDS-UP-RI-CHSLD'!$F$9:$F$58,"TdS",'Liste gastro - UDS-UP-RI-CHSLD'!$O$9:$O$58,"Cas Hospitalisé")</f>
        <v>0</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'Menus déroulants'!$O$2:$O$10</xm:f>
          </x14:formula1>
          <xm:sqref>A2:A5 D2:D5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2014598F1F06468D8289D14DFC823A" ma:contentTypeVersion="6" ma:contentTypeDescription="Create a new document." ma:contentTypeScope="" ma:versionID="b30c53291f6b24be92b0762320ef6431">
  <xsd:schema xmlns:xsd="http://www.w3.org/2001/XMLSchema" xmlns:xs="http://www.w3.org/2001/XMLSchema" xmlns:p="http://schemas.microsoft.com/office/2006/metadata/properties" xmlns:ns2="acf3ddc4-b8eb-429e-8061-ce57d9f0a477" xmlns:ns3="e28c85e1-cbda-4ded-9bbd-730888d7f7c9" targetNamespace="http://schemas.microsoft.com/office/2006/metadata/properties" ma:root="true" ma:fieldsID="d62317c09f7b3ad745d785465c5b8b08" ns2:_="" ns3:_="">
    <xsd:import namespace="acf3ddc4-b8eb-429e-8061-ce57d9f0a477"/>
    <xsd:import namespace="e28c85e1-cbda-4ded-9bbd-730888d7f7c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f3ddc4-b8eb-429e-8061-ce57d9f0a4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28c85e1-cbda-4ded-9bbd-730888d7f7c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737888-412B-4EBA-BCD3-BD36373F5E04}">
  <ds:schemaRefs>
    <ds:schemaRef ds:uri="http://schemas.microsoft.com/sharepoint/v3/contenttype/forms"/>
  </ds:schemaRefs>
</ds:datastoreItem>
</file>

<file path=customXml/itemProps2.xml><?xml version="1.0" encoding="utf-8"?>
<ds:datastoreItem xmlns:ds="http://schemas.openxmlformats.org/officeDocument/2006/customXml" ds:itemID="{4ED9BD6D-F30E-4F63-B382-E3578E1849FF}">
  <ds:schemaRefs>
    <ds:schemaRef ds:uri="http://purl.org/dc/dcmitype/"/>
    <ds:schemaRef ds:uri="http://schemas.openxmlformats.org/package/2006/metadata/core-properties"/>
    <ds:schemaRef ds:uri="http://schemas.microsoft.com/office/2006/documentManagement/types"/>
    <ds:schemaRef ds:uri="acf3ddc4-b8eb-429e-8061-ce57d9f0a477"/>
    <ds:schemaRef ds:uri="e28c85e1-cbda-4ded-9bbd-730888d7f7c9"/>
    <ds:schemaRef ds:uri="http://schemas.microsoft.com/office/2006/metadata/properties"/>
    <ds:schemaRef ds:uri="http://purl.org/dc/terms/"/>
    <ds:schemaRef ds:uri="http://schemas.microsoft.com/office/infopath/2007/PartnerControls"/>
    <ds:schemaRef ds:uri="http://www.w3.org/XML/1998/namespace"/>
    <ds:schemaRef ds:uri="http://purl.org/dc/elements/1.1/"/>
  </ds:schemaRefs>
</ds:datastoreItem>
</file>

<file path=customXml/itemProps3.xml><?xml version="1.0" encoding="utf-8"?>
<ds:datastoreItem xmlns:ds="http://schemas.openxmlformats.org/officeDocument/2006/customXml" ds:itemID="{D94656D3-E443-4DB4-9086-476D3CAED8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f3ddc4-b8eb-429e-8061-ce57d9f0a477"/>
    <ds:schemaRef ds:uri="e28c85e1-cbda-4ded-9bbd-730888d7f7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9</vt:i4>
      </vt:variant>
    </vt:vector>
  </HeadingPairs>
  <TitlesOfParts>
    <vt:vector size="16" baseType="lpstr">
      <vt:lpstr>Bilan</vt:lpstr>
      <vt:lpstr>RPA -Sommaire des cas (formule)</vt:lpstr>
      <vt:lpstr>Liste gastro - UDS-UP-RI-CHSLD</vt:lpstr>
      <vt:lpstr>Liste gastro-UDS-UP-RI-CHSLD</vt:lpstr>
      <vt:lpstr>Liste cas-UDS-UP-RI -CHSLD</vt:lpstr>
      <vt:lpstr>Menus déroulants</vt:lpstr>
      <vt:lpstr>Calcul</vt:lpstr>
      <vt:lpstr>'Liste cas-UDS-UP-RI -CHSLD'!_nomcas</vt:lpstr>
      <vt:lpstr>'RPA -Sommaire des cas (formule)'!_nomcas</vt:lpstr>
      <vt:lpstr>_nomcas</vt:lpstr>
      <vt:lpstr>'Liste cas-UDS-UP-RI -CHSLD'!DateDep1</vt:lpstr>
      <vt:lpstr>'Liste cas-UDS-UP-RI -CHSLD'!Rés1</vt:lpstr>
      <vt:lpstr>'RPA -Sommaire des cas (formule)'!Rés1</vt:lpstr>
      <vt:lpstr>Rés1</vt:lpstr>
      <vt:lpstr>'Liste cas-UDS-UP-RI -CHSLD'!Zone_d_impression</vt:lpstr>
      <vt:lpstr>'Liste gastro - UDS-UP-RI-CHSLD'!Zone_d_impression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David-Martin Milot</dc:creator>
  <cp:keywords/>
  <dc:description/>
  <cp:lastModifiedBy>Annick Mermilliod</cp:lastModifiedBy>
  <cp:revision/>
  <cp:lastPrinted>2024-06-06T15:39:27Z</cp:lastPrinted>
  <dcterms:created xsi:type="dcterms:W3CDTF">2020-05-15T17:21:36Z</dcterms:created>
  <dcterms:modified xsi:type="dcterms:W3CDTF">2024-06-10T10:54:59Z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0x010100AF2014598F1F06468D8289D14DFC823A</vt:lpwstr>
  </property>
  <property fmtid="{D5CDD505-2E9C-101B-9397-08002B2CF9AE}" pid="3" name="MSIP_Label_6a7d8d5d-78e2-4a62-9fcd-016eb5e4c57c_Enabled">
    <vt:lpwstr>true</vt:lpwstr>
  </property>
  <property fmtid="{D5CDD505-2E9C-101B-9397-08002B2CF9AE}" pid="4" name="MSIP_Label_6a7d8d5d-78e2-4a62-9fcd-016eb5e4c57c_SetDate">
    <vt:lpwstr>2022-03-31T14:45:31Z</vt:lpwstr>
  </property>
  <property fmtid="{D5CDD505-2E9C-101B-9397-08002B2CF9AE}" pid="5" name="MSIP_Label_6a7d8d5d-78e2-4a62-9fcd-016eb5e4c57c_Method">
    <vt:lpwstr>Standard</vt:lpwstr>
  </property>
  <property fmtid="{D5CDD505-2E9C-101B-9397-08002B2CF9AE}" pid="6" name="MSIP_Label_6a7d8d5d-78e2-4a62-9fcd-016eb5e4c57c_Name">
    <vt:lpwstr>Général</vt:lpwstr>
  </property>
  <property fmtid="{D5CDD505-2E9C-101B-9397-08002B2CF9AE}" pid="7" name="MSIP_Label_6a7d8d5d-78e2-4a62-9fcd-016eb5e4c57c_SiteId">
    <vt:lpwstr>06e1fe28-5f8b-4075-bf6c-ae24be1a7992</vt:lpwstr>
  </property>
  <property fmtid="{D5CDD505-2E9C-101B-9397-08002B2CF9AE}" pid="8" name="MSIP_Label_6a7d8d5d-78e2-4a62-9fcd-016eb5e4c57c_ActionId">
    <vt:lpwstr>6ea56a06-5cdc-4c52-837d-9750158aff9c</vt:lpwstr>
  </property>
  <property fmtid="{D5CDD505-2E9C-101B-9397-08002B2CF9AE}" pid="9" name="MSIP_Label_6a7d8d5d-78e2-4a62-9fcd-016eb5e4c57c_ContentBits">
    <vt:lpwstr>0</vt:lpwstr>
  </property>
</Properties>
</file>